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iagrams/data1.xml" ContentType="application/vnd.openxmlformats-officedocument.drawingml.diagramData+xml"/>
  <Override PartName="/xl/diagrams/data5.xml" ContentType="application/vnd.openxmlformats-officedocument.drawingml.diagramData+xml"/>
  <Override PartName="/xl/diagrams/data6.xml" ContentType="application/vnd.openxmlformats-officedocument.drawingml.diagramData+xml"/>
  <Override PartName="/xl/diagrams/data3.xml" ContentType="application/vnd.openxmlformats-officedocument.drawingml.diagramData+xml"/>
  <Override PartName="/xl/diagrams/data4.xml" ContentType="application/vnd.openxmlformats-officedocument.drawingml.diagramData+xml"/>
  <Override PartName="/xl/diagrams/data8.xml" ContentType="application/vnd.openxmlformats-officedocument.drawingml.diagramData+xml"/>
  <Override PartName="/xl/diagrams/data2.xml" ContentType="application/vnd.openxmlformats-officedocument.drawingml.diagramData+xml"/>
  <Override PartName="/xl/diagrams/data9.xml" ContentType="application/vnd.openxmlformats-officedocument.drawingml.diagramData+xml"/>
  <Override PartName="/xl/diagrams/data10.xml" ContentType="application/vnd.openxmlformats-officedocument.drawingml.diagramData+xml"/>
  <Override PartName="/xl/diagrams/data7.xml" ContentType="application/vnd.openxmlformats-officedocument.drawingml.diagramData+xml"/>
  <Override PartName="/xl/workbook.xml" ContentType="application/vnd.openxmlformats-officedocument.spreadsheetml.sheet.main+xml"/>
  <Override PartName="/xl/sharedStrings.xml" ContentType="application/vnd.openxmlformats-officedocument.spreadsheetml.sharedStrings+xml"/>
  <Override PartName="/xl/diagrams/drawing9.xml" ContentType="application/vnd.ms-office.drawingml.diagramDrawing+xml"/>
  <Override PartName="/xl/diagrams/colors9.xml" ContentType="application/vnd.openxmlformats-officedocument.drawingml.diagramColors+xml"/>
  <Override PartName="/xl/diagrams/quickStyle9.xml" ContentType="application/vnd.openxmlformats-officedocument.drawingml.diagramStyle+xml"/>
  <Override PartName="/xl/diagrams/layout9.xml" ContentType="application/vnd.openxmlformats-officedocument.drawingml.diagramLayout+xml"/>
  <Override PartName="/xl/drawings/drawing10.xml" ContentType="application/vnd.openxmlformats-officedocument.drawing+xml"/>
  <Override PartName="/xl/worksheets/sheet4.xml" ContentType="application/vnd.openxmlformats-officedocument.spreadsheetml.worksheet+xml"/>
  <Override PartName="/xl/diagrams/layout10.xml" ContentType="application/vnd.openxmlformats-officedocument.drawingml.diagramLayout+xml"/>
  <Override PartName="/xl/diagrams/quickStyle10.xml" ContentType="application/vnd.openxmlformats-officedocument.drawingml.diagramStyle+xml"/>
  <Override PartName="/xl/diagrams/colors10.xml" ContentType="application/vnd.openxmlformats-officedocument.drawingml.diagramColors+xml"/>
  <Override PartName="/xl/diagrams/drawing10.xml" ContentType="application/vnd.ms-office.drawingml.diagramDrawing+xml"/>
  <Override PartName="/xl/worksheets/sheet5.xml" ContentType="application/vnd.openxmlformats-officedocument.spreadsheetml.worksheet+xml"/>
  <Override PartName="/xl/drawings/drawing9.xml" ContentType="application/vnd.openxmlformats-officedocument.drawing+xml"/>
  <Override PartName="/xl/diagrams/drawing8.xml" ContentType="application/vnd.ms-office.drawingml.diagramDrawing+xml"/>
  <Override PartName="/xl/diagrams/colors7.xml" ContentType="application/vnd.openxmlformats-officedocument.drawingml.diagramColors+xml"/>
  <Override PartName="/xl/diagrams/quickStyle7.xml" ContentType="application/vnd.openxmlformats-officedocument.drawingml.diagramStyle+xml"/>
  <Override PartName="/xl/worksheets/sheet1.xml" ContentType="application/vnd.openxmlformats-officedocument.spreadsheetml.worksheet+xml"/>
  <Override PartName="/xl/worksheets/sheet7.xml" ContentType="application/vnd.openxmlformats-officedocument.spreadsheetml.worksheet+xml"/>
  <Override PartName="/xl/diagrams/drawing7.xml" ContentType="application/vnd.ms-office.drawingml.diagramDrawing+xml"/>
  <Override PartName="/xl/drawings/drawing8.xml" ContentType="application/vnd.openxmlformats-officedocument.drawing+xml"/>
  <Override PartName="/xl/worksheets/sheet6.xml" ContentType="application/vnd.openxmlformats-officedocument.spreadsheetml.worksheet+xml"/>
  <Override PartName="/xl/diagrams/layout8.xml" ContentType="application/vnd.openxmlformats-officedocument.drawingml.diagramLayout+xml"/>
  <Override PartName="/xl/diagrams/quickStyle8.xml" ContentType="application/vnd.openxmlformats-officedocument.drawingml.diagramStyle+xml"/>
  <Override PartName="/xl/diagrams/colors8.xml" ContentType="application/vnd.openxmlformats-officedocument.drawingml.diagramColors+xml"/>
  <Override PartName="/xl/worksheets/sheet3.xml" ContentType="application/vnd.openxmlformats-officedocument.spreadsheetml.worksheet+xml"/>
  <Override PartName="/xl/worksheets/sheet2.xml" ContentType="application/vnd.openxmlformats-officedocument.spreadsheetml.worksheet+xml"/>
  <Override PartName="/xl/drawings/drawing7.xml" ContentType="application/vnd.openxmlformats-officedocument.drawing+xml"/>
  <Override PartName="/xl/diagrams/layout7.xml" ContentType="application/vnd.openxmlformats-officedocument.drawingml.diagramLayout+xml"/>
  <Override PartName="/xl/diagrams/drawing6.xml" ContentType="application/vnd.ms-office.drawingml.diagramDrawing+xml"/>
  <Override PartName="/xl/charts/colors2.xml" ContentType="application/vnd.ms-office.chartcolorstyle+xml"/>
  <Override PartName="/xl/worksheets/sheet11.xml" ContentType="application/vnd.openxmlformats-officedocument.spreadsheetml.worksheet+xml"/>
  <Override PartName="/xl/diagrams/layout3.xml" ContentType="application/vnd.openxmlformats-officedocument.drawingml.diagramLayout+xml"/>
  <Override PartName="/xl/drawings/drawing2.xml" ContentType="application/vnd.openxmlformats-officedocument.drawing+xml"/>
  <Override PartName="/xl/diagrams/drawing1.xml" ContentType="application/vnd.ms-office.drawingml.diagramDrawing+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iagrams/colors1.xml" ContentType="application/vnd.openxmlformats-officedocument.drawingml.diagramColors+xml"/>
  <Override PartName="/xl/charts/style2.xml" ContentType="application/vnd.ms-office.chartstyle+xml"/>
  <Override PartName="/xl/charts/chart3.xml" ContentType="application/vnd.openxmlformats-officedocument.drawingml.chart+xml"/>
  <Override PartName="/xl/charts/colors1.xml" ContentType="application/vnd.ms-office.chartcolorstyle+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theme/theme1.xml" ContentType="application/vnd.openxmlformats-officedocument.theme+xml"/>
  <Override PartName="/xl/drawings/drawing4.xml" ContentType="application/vnd.openxmlformats-officedocument.drawing+xml"/>
  <Override PartName="/xl/diagrams/quickStyle1.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rawings/drawing1.xml" ContentType="application/vnd.openxmlformats-officedocument.drawing+xml"/>
  <Override PartName="/xl/drawings/drawing6.xml" ContentType="application/vnd.openxmlformats-officedocument.drawing+xml"/>
  <Override PartName="/xl/worksheets/sheet8.xml" ContentType="application/vnd.openxmlformats-officedocument.spreadsheetml.worksheet+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quickStyle5.xml" ContentType="application/vnd.openxmlformats-officedocument.drawingml.diagramStyle+xml"/>
  <Override PartName="/xl/diagrams/layout5.xml" ContentType="application/vnd.openxmlformats-officedocument.drawingml.diagramLayout+xml"/>
  <Override PartName="/xl/worksheets/sheet9.xml" ContentType="application/vnd.openxmlformats-officedocument.spreadsheetml.worksheet+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worksheets/sheet10.xml" ContentType="application/vnd.openxmlformats-officedocument.spreadsheetml.worksheet+xml"/>
  <Override PartName="/xl/diagrams/layout1.xml" ContentType="application/vnd.openxmlformats-officedocument.drawingml.diagramLayout+xml"/>
  <Override PartName="/xl/drawings/drawing5.xml" ContentType="application/vnd.openxmlformats-officedocument.drawing+xml"/>
  <Override PartName="/xl/styles.xml" ContentType="application/vnd.openxmlformats-officedocument.spreadsheetml.style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127"/>
  <workbookPr defaultThemeVersion="123820"/>
  <mc:AlternateContent xmlns:mc="http://schemas.openxmlformats.org/markup-compatibility/2006">
    <mc:Choice Requires="x15">
      <x15ac:absPath xmlns:x15ac="http://schemas.microsoft.com/office/spreadsheetml/2010/11/ac" url="F:\Aerocivil\Aerocivil 2018\"/>
    </mc:Choice>
  </mc:AlternateContent>
  <bookViews>
    <workbookView xWindow="0" yWindow="0" windowWidth="28800" windowHeight="11610"/>
  </bookViews>
  <sheets>
    <sheet name="CONTENIDO" sheetId="15" r:id="rId1"/>
    <sheet name="EMPRESA POR TIPO DE AERONAVE" sheetId="2" r:id="rId2"/>
    <sheet name="Cobertura" sheetId="13" r:id="rId3"/>
    <sheet name="Graficas" sheetId="14" r:id="rId4"/>
    <sheet name="PAX Regular Nacional " sheetId="5" r:id="rId5"/>
    <sheet name="Carga Nacional" sheetId="6" r:id="rId6"/>
    <sheet name="Comercial Regional" sheetId="7" r:id="rId7"/>
    <sheet name="Aerotaxis" sheetId="8" r:id="rId8"/>
    <sheet name="Trabajos Aereos Especiales" sheetId="10" r:id="rId9"/>
    <sheet name="Aviación Agricola" sheetId="9" r:id="rId10"/>
    <sheet name="Especial de Carga" sheetId="12" r:id="rId11"/>
  </sheets>
  <definedNames>
    <definedName name="_xlnm._FilterDatabase" localSheetId="1" hidden="1">'EMPRESA POR TIPO DE AERONAVE'!$A$2:$D$259</definedName>
  </definedNames>
  <calcPr calcId="171027"/>
  <webPublishing codePage="1252"/>
</workbook>
</file>

<file path=xl/calcChain.xml><?xml version="1.0" encoding="utf-8"?>
<calcChain xmlns="http://schemas.openxmlformats.org/spreadsheetml/2006/main">
  <c r="F7" i="14" l="1"/>
  <c r="E7" i="14"/>
  <c r="F22" i="14" l="1"/>
  <c r="F21" i="14"/>
  <c r="F20" i="14"/>
  <c r="E20" i="14"/>
  <c r="F19" i="14"/>
  <c r="E19" i="14"/>
  <c r="F18" i="14"/>
  <c r="E18" i="14"/>
  <c r="F17" i="14"/>
  <c r="E17" i="14"/>
  <c r="F16" i="14"/>
  <c r="E16" i="14"/>
  <c r="F15" i="14"/>
  <c r="E15" i="14"/>
  <c r="F14" i="14"/>
  <c r="E14" i="14"/>
  <c r="F13" i="14"/>
  <c r="E13" i="14"/>
  <c r="F12" i="14"/>
  <c r="E12" i="14"/>
  <c r="F11" i="14"/>
  <c r="E11" i="14"/>
  <c r="F10" i="14"/>
  <c r="E10" i="14"/>
  <c r="F9" i="14"/>
  <c r="E9" i="14"/>
  <c r="F8" i="14"/>
  <c r="E8" i="14"/>
  <c r="C14" i="13"/>
  <c r="B14" i="13"/>
  <c r="D14" i="13" s="1"/>
  <c r="D13" i="13"/>
  <c r="D12" i="13"/>
  <c r="D11" i="13"/>
  <c r="D10" i="13"/>
  <c r="D9" i="13"/>
  <c r="D8" i="13"/>
  <c r="D7" i="13"/>
  <c r="D6" i="13"/>
  <c r="D5" i="13"/>
  <c r="C14" i="12"/>
  <c r="C15" i="12" s="1"/>
  <c r="C23" i="12" s="1"/>
  <c r="D14" i="12"/>
  <c r="B14" i="12"/>
  <c r="C10" i="12"/>
  <c r="C25" i="12" s="1"/>
  <c r="D10" i="12"/>
  <c r="B10" i="12"/>
  <c r="L26" i="10"/>
  <c r="L34" i="10"/>
  <c r="H26" i="10"/>
  <c r="H30" i="10"/>
  <c r="H34" i="10"/>
  <c r="C18" i="10"/>
  <c r="C36" i="10" s="1"/>
  <c r="D18" i="10"/>
  <c r="E18" i="10"/>
  <c r="F18" i="10"/>
  <c r="G18" i="10"/>
  <c r="G36" i="10" s="1"/>
  <c r="H18" i="10"/>
  <c r="H36" i="10" s="1"/>
  <c r="I18" i="10"/>
  <c r="J18" i="10"/>
  <c r="K18" i="10"/>
  <c r="K36" i="10" s="1"/>
  <c r="L18" i="10"/>
  <c r="L36" i="10" s="1"/>
  <c r="B18" i="10"/>
  <c r="C14" i="10"/>
  <c r="C19" i="10" s="1"/>
  <c r="C26" i="10" s="1"/>
  <c r="D14" i="10"/>
  <c r="E14" i="10"/>
  <c r="F14" i="10"/>
  <c r="G14" i="10"/>
  <c r="G19" i="10" s="1"/>
  <c r="G26" i="10" s="1"/>
  <c r="H14" i="10"/>
  <c r="H19" i="10" s="1"/>
  <c r="H27" i="10" s="1"/>
  <c r="I14" i="10"/>
  <c r="J14" i="10"/>
  <c r="K14" i="10"/>
  <c r="K19" i="10" s="1"/>
  <c r="K26" i="10" s="1"/>
  <c r="L14" i="10"/>
  <c r="L19" i="10" s="1"/>
  <c r="L27" i="10" s="1"/>
  <c r="B14" i="10"/>
  <c r="B36" i="10" l="1"/>
  <c r="C29" i="10"/>
  <c r="G37" i="10"/>
  <c r="G25" i="10"/>
  <c r="K37" i="10"/>
  <c r="K33" i="10"/>
  <c r="L30" i="10"/>
  <c r="C32" i="10"/>
  <c r="C28" i="10"/>
  <c r="G32" i="10"/>
  <c r="G28" i="10"/>
  <c r="H37" i="10"/>
  <c r="H33" i="10"/>
  <c r="H29" i="10"/>
  <c r="H25" i="10"/>
  <c r="K32" i="10"/>
  <c r="K28" i="10"/>
  <c r="L37" i="10"/>
  <c r="L33" i="10"/>
  <c r="L29" i="10"/>
  <c r="L25" i="10"/>
  <c r="C37" i="10"/>
  <c r="C25" i="10"/>
  <c r="G33" i="10"/>
  <c r="K29" i="10"/>
  <c r="C24" i="10"/>
  <c r="G24" i="10"/>
  <c r="K24" i="10"/>
  <c r="C35" i="10"/>
  <c r="C31" i="10"/>
  <c r="C27" i="10"/>
  <c r="G35" i="10"/>
  <c r="G31" i="10"/>
  <c r="G27" i="10"/>
  <c r="H32" i="10"/>
  <c r="H28" i="10"/>
  <c r="K35" i="10"/>
  <c r="K31" i="10"/>
  <c r="K27" i="10"/>
  <c r="L32" i="10"/>
  <c r="L28" i="10"/>
  <c r="C33" i="10"/>
  <c r="G29" i="10"/>
  <c r="K25" i="10"/>
  <c r="H24" i="10"/>
  <c r="L24" i="10"/>
  <c r="C34" i="10"/>
  <c r="C30" i="10"/>
  <c r="G34" i="10"/>
  <c r="G30" i="10"/>
  <c r="H35" i="10"/>
  <c r="H31" i="10"/>
  <c r="K34" i="10"/>
  <c r="K30" i="10"/>
  <c r="L35" i="10"/>
  <c r="L31" i="10"/>
  <c r="C30" i="12"/>
  <c r="C26" i="12"/>
  <c r="C29" i="12"/>
  <c r="C21" i="12"/>
  <c r="C28" i="12"/>
  <c r="C24" i="12"/>
  <c r="C22" i="12"/>
  <c r="C27" i="12"/>
  <c r="D15" i="12"/>
  <c r="B15" i="12"/>
  <c r="B25" i="12" s="1"/>
  <c r="C20" i="12"/>
  <c r="I19" i="10"/>
  <c r="E19" i="10"/>
  <c r="B19" i="10"/>
  <c r="F19" i="10"/>
  <c r="F36" i="10" s="1"/>
  <c r="D19" i="10"/>
  <c r="D36" i="10" s="1"/>
  <c r="J19" i="10"/>
  <c r="D32" i="10" l="1"/>
  <c r="B27" i="10"/>
  <c r="B31" i="10"/>
  <c r="B35" i="10"/>
  <c r="B24" i="10"/>
  <c r="B28" i="10"/>
  <c r="B26" i="10"/>
  <c r="B30" i="10"/>
  <c r="B25" i="10"/>
  <c r="B29" i="10"/>
  <c r="B33" i="10"/>
  <c r="B37" i="10"/>
  <c r="B34" i="10"/>
  <c r="B32" i="10"/>
  <c r="E28" i="10"/>
  <c r="E35" i="10"/>
  <c r="E24" i="10"/>
  <c r="E25" i="10"/>
  <c r="E29" i="10"/>
  <c r="E33" i="10"/>
  <c r="E37" i="10"/>
  <c r="E27" i="10"/>
  <c r="E26" i="10"/>
  <c r="E30" i="10"/>
  <c r="E34" i="10"/>
  <c r="E31" i="10"/>
  <c r="E36" i="10"/>
  <c r="E32" i="10"/>
  <c r="F25" i="10"/>
  <c r="F29" i="10"/>
  <c r="F33" i="10"/>
  <c r="F37" i="10"/>
  <c r="F32" i="10"/>
  <c r="F26" i="10"/>
  <c r="F30" i="10"/>
  <c r="F34" i="10"/>
  <c r="F28" i="10"/>
  <c r="F27" i="10"/>
  <c r="F31" i="10"/>
  <c r="F35" i="10"/>
  <c r="F24" i="10"/>
  <c r="J25" i="10"/>
  <c r="J29" i="10"/>
  <c r="J33" i="10"/>
  <c r="J37" i="10"/>
  <c r="J26" i="10"/>
  <c r="J30" i="10"/>
  <c r="J34" i="10"/>
  <c r="J28" i="10"/>
  <c r="J27" i="10"/>
  <c r="J31" i="10"/>
  <c r="J35" i="10"/>
  <c r="J24" i="10"/>
  <c r="J32" i="10"/>
  <c r="D27" i="10"/>
  <c r="D31" i="10"/>
  <c r="D35" i="10"/>
  <c r="D24" i="10"/>
  <c r="D34" i="10"/>
  <c r="D28" i="10"/>
  <c r="D26" i="10"/>
  <c r="D25" i="10"/>
  <c r="D29" i="10"/>
  <c r="D33" i="10"/>
  <c r="D37" i="10"/>
  <c r="D30" i="10"/>
  <c r="I28" i="10"/>
  <c r="I27" i="10"/>
  <c r="I25" i="10"/>
  <c r="I29" i="10"/>
  <c r="I33" i="10"/>
  <c r="I37" i="10"/>
  <c r="I35" i="10"/>
  <c r="I26" i="10"/>
  <c r="I30" i="10"/>
  <c r="I34" i="10"/>
  <c r="I31" i="10"/>
  <c r="I24" i="10"/>
  <c r="I36" i="10"/>
  <c r="J36" i="10"/>
  <c r="I32" i="10"/>
  <c r="D21" i="12"/>
  <c r="D22" i="12"/>
  <c r="D26" i="12"/>
  <c r="D30" i="12"/>
  <c r="D28" i="12"/>
  <c r="D23" i="12"/>
  <c r="D27" i="12"/>
  <c r="D24" i="12"/>
  <c r="B29" i="12"/>
  <c r="D20" i="12"/>
  <c r="D29" i="12"/>
  <c r="B21" i="12"/>
  <c r="B22" i="12"/>
  <c r="B26" i="12"/>
  <c r="B30" i="12"/>
  <c r="B23" i="12"/>
  <c r="B27" i="12"/>
  <c r="B20" i="12"/>
  <c r="B24" i="12"/>
  <c r="B28" i="12"/>
  <c r="D25" i="12"/>
  <c r="C18" i="9"/>
  <c r="D18" i="9"/>
  <c r="E18" i="9"/>
  <c r="F18" i="9"/>
  <c r="G18" i="9"/>
  <c r="H18" i="9"/>
  <c r="I18" i="9"/>
  <c r="J18" i="9"/>
  <c r="K18" i="9"/>
  <c r="L18" i="9"/>
  <c r="M18" i="9"/>
  <c r="N18" i="9"/>
  <c r="B18" i="9"/>
  <c r="C14" i="9"/>
  <c r="D14" i="9"/>
  <c r="E14" i="9"/>
  <c r="F14" i="9"/>
  <c r="G14" i="9"/>
  <c r="H14" i="9"/>
  <c r="I14" i="9"/>
  <c r="J14" i="9"/>
  <c r="K14" i="9"/>
  <c r="L14" i="9"/>
  <c r="M14" i="9"/>
  <c r="N14" i="9"/>
  <c r="B14" i="9"/>
  <c r="AG32" i="8"/>
  <c r="AL30" i="8"/>
  <c r="AP26" i="8"/>
  <c r="AP34" i="8"/>
  <c r="AT30" i="8"/>
  <c r="AP24" i="8"/>
  <c r="Z24" i="8"/>
  <c r="R24" i="8"/>
  <c r="J24" i="8"/>
  <c r="B25" i="8"/>
  <c r="B23" i="7"/>
  <c r="C28" i="7"/>
  <c r="B37" i="8"/>
  <c r="B36" i="8"/>
  <c r="F33" i="8"/>
  <c r="B33" i="8"/>
  <c r="F31" i="8"/>
  <c r="B31" i="8"/>
  <c r="F29" i="8"/>
  <c r="B29" i="8"/>
  <c r="F27" i="8"/>
  <c r="B27" i="8"/>
  <c r="F25" i="8"/>
  <c r="F24" i="8"/>
  <c r="C18" i="8"/>
  <c r="D18" i="8"/>
  <c r="D36" i="8" s="1"/>
  <c r="E18" i="8"/>
  <c r="E36" i="8" s="1"/>
  <c r="F18" i="8"/>
  <c r="F36" i="8" s="1"/>
  <c r="G18" i="8"/>
  <c r="H18" i="8"/>
  <c r="H36" i="8" s="1"/>
  <c r="I18" i="8"/>
  <c r="J18" i="8"/>
  <c r="K18" i="8"/>
  <c r="L18" i="8"/>
  <c r="M18" i="8"/>
  <c r="N18" i="8"/>
  <c r="O18" i="8"/>
  <c r="P18" i="8"/>
  <c r="Q18" i="8"/>
  <c r="R18" i="8"/>
  <c r="S18" i="8"/>
  <c r="T18" i="8"/>
  <c r="U18" i="8"/>
  <c r="V18" i="8"/>
  <c r="W18" i="8"/>
  <c r="X18" i="8"/>
  <c r="Y18" i="8"/>
  <c r="Z18" i="8"/>
  <c r="AA18" i="8"/>
  <c r="AB18" i="8"/>
  <c r="AC18" i="8"/>
  <c r="AD18" i="8"/>
  <c r="AE18" i="8"/>
  <c r="AF18" i="8"/>
  <c r="AG18" i="8"/>
  <c r="AH18" i="8"/>
  <c r="AI18" i="8"/>
  <c r="AJ18" i="8"/>
  <c r="AJ36" i="8" s="1"/>
  <c r="AK18" i="8"/>
  <c r="AL18" i="8"/>
  <c r="AL36" i="8" s="1"/>
  <c r="AM18" i="8"/>
  <c r="AN18" i="8"/>
  <c r="AO18" i="8"/>
  <c r="AP18" i="8"/>
  <c r="AP36" i="8" s="1"/>
  <c r="AQ18" i="8"/>
  <c r="AR18" i="8"/>
  <c r="AR36" i="8" s="1"/>
  <c r="AS18" i="8"/>
  <c r="AT18" i="8"/>
  <c r="AT36" i="8" s="1"/>
  <c r="AU18" i="8"/>
  <c r="AV18" i="8"/>
  <c r="B18" i="8"/>
  <c r="C14" i="8"/>
  <c r="D14" i="8"/>
  <c r="D19" i="8" s="1"/>
  <c r="D37" i="8" s="1"/>
  <c r="E14" i="8"/>
  <c r="E19" i="8" s="1"/>
  <c r="E34" i="8" s="1"/>
  <c r="F14" i="8"/>
  <c r="F19" i="8" s="1"/>
  <c r="F37" i="8" s="1"/>
  <c r="G14" i="8"/>
  <c r="H14" i="8"/>
  <c r="H19" i="8" s="1"/>
  <c r="I14" i="8"/>
  <c r="J14" i="8"/>
  <c r="J19" i="8" s="1"/>
  <c r="K14" i="8"/>
  <c r="L14" i="8"/>
  <c r="M14" i="8"/>
  <c r="N14" i="8"/>
  <c r="O14" i="8"/>
  <c r="P14" i="8"/>
  <c r="Q14" i="8"/>
  <c r="R14" i="8"/>
  <c r="R19" i="8" s="1"/>
  <c r="S14" i="8"/>
  <c r="T14" i="8"/>
  <c r="U14" i="8"/>
  <c r="V14" i="8"/>
  <c r="W14" i="8"/>
  <c r="X14" i="8"/>
  <c r="Y14" i="8"/>
  <c r="Z14" i="8"/>
  <c r="Z19" i="8" s="1"/>
  <c r="AA14" i="8"/>
  <c r="AB14" i="8"/>
  <c r="AC14" i="8"/>
  <c r="AD14" i="8"/>
  <c r="AE14" i="8"/>
  <c r="AF14" i="8"/>
  <c r="AG14" i="8"/>
  <c r="AG19" i="8" s="1"/>
  <c r="AH14" i="8"/>
  <c r="AI14" i="8"/>
  <c r="AJ14" i="8"/>
  <c r="AJ19" i="8" s="1"/>
  <c r="AK14" i="8"/>
  <c r="AL14" i="8"/>
  <c r="AL19" i="8" s="1"/>
  <c r="AL28" i="8" s="1"/>
  <c r="AM14" i="8"/>
  <c r="AN14" i="8"/>
  <c r="AN19" i="8" s="1"/>
  <c r="AN26" i="8" s="1"/>
  <c r="AO14" i="8"/>
  <c r="AP14" i="8"/>
  <c r="AP19" i="8" s="1"/>
  <c r="AQ14" i="8"/>
  <c r="AR14" i="8"/>
  <c r="AR19" i="8" s="1"/>
  <c r="AR28" i="8" s="1"/>
  <c r="AS14" i="8"/>
  <c r="AT14" i="8"/>
  <c r="AT19" i="8" s="1"/>
  <c r="AT28" i="8" s="1"/>
  <c r="AU14" i="8"/>
  <c r="AV14" i="8"/>
  <c r="AV19" i="8" s="1"/>
  <c r="AV26" i="8" s="1"/>
  <c r="B14" i="8"/>
  <c r="B19" i="8" s="1"/>
  <c r="B24" i="8" s="1"/>
  <c r="H24" i="7"/>
  <c r="H25" i="7"/>
  <c r="H26" i="7"/>
  <c r="H27" i="7"/>
  <c r="H28" i="7"/>
  <c r="H29" i="7"/>
  <c r="H30" i="7"/>
  <c r="H32" i="7"/>
  <c r="H33" i="7"/>
  <c r="H34" i="7"/>
  <c r="H36" i="7"/>
  <c r="H23" i="7"/>
  <c r="G23" i="7"/>
  <c r="G24" i="7"/>
  <c r="G25" i="7"/>
  <c r="G26" i="7"/>
  <c r="G27" i="7"/>
  <c r="G28" i="7"/>
  <c r="G29" i="7"/>
  <c r="G30" i="7"/>
  <c r="G31" i="7"/>
  <c r="G32" i="7"/>
  <c r="G33" i="7"/>
  <c r="G34" i="7"/>
  <c r="G35" i="7"/>
  <c r="G36" i="7"/>
  <c r="F24" i="7"/>
  <c r="F25" i="7"/>
  <c r="F26" i="7"/>
  <c r="F27" i="7"/>
  <c r="F28" i="7"/>
  <c r="F29" i="7"/>
  <c r="F30" i="7"/>
  <c r="F32" i="7"/>
  <c r="F33" i="7"/>
  <c r="F34" i="7"/>
  <c r="F35" i="7"/>
  <c r="F36" i="7"/>
  <c r="E24" i="7"/>
  <c r="E25" i="7"/>
  <c r="E26" i="7"/>
  <c r="E27" i="7"/>
  <c r="E28" i="7"/>
  <c r="E29" i="7"/>
  <c r="E30" i="7"/>
  <c r="E32" i="7"/>
  <c r="E33" i="7"/>
  <c r="E34" i="7"/>
  <c r="E35" i="7"/>
  <c r="E36" i="7"/>
  <c r="F23" i="7"/>
  <c r="E23" i="7"/>
  <c r="D24" i="7"/>
  <c r="D25" i="7"/>
  <c r="D26" i="7"/>
  <c r="D27" i="7"/>
  <c r="D28" i="7"/>
  <c r="D29" i="7"/>
  <c r="D30" i="7"/>
  <c r="D32" i="7"/>
  <c r="D33" i="7"/>
  <c r="D34" i="7"/>
  <c r="D36" i="7"/>
  <c r="D23" i="7"/>
  <c r="C24" i="7"/>
  <c r="C25" i="7"/>
  <c r="C26" i="7"/>
  <c r="C27" i="7"/>
  <c r="C29" i="7"/>
  <c r="C30" i="7"/>
  <c r="C31" i="7"/>
  <c r="C32" i="7"/>
  <c r="C33" i="7"/>
  <c r="C34" i="7"/>
  <c r="C36" i="7"/>
  <c r="C23" i="7"/>
  <c r="B24" i="7"/>
  <c r="B25" i="7"/>
  <c r="B26" i="7"/>
  <c r="B27" i="7"/>
  <c r="B28" i="7"/>
  <c r="B29" i="7"/>
  <c r="B30" i="7"/>
  <c r="B32" i="7"/>
  <c r="B33" i="7"/>
  <c r="B34" i="7"/>
  <c r="B36" i="7"/>
  <c r="B13" i="7"/>
  <c r="B31" i="7" s="1"/>
  <c r="B17" i="7"/>
  <c r="B35" i="7" s="1"/>
  <c r="E13" i="7"/>
  <c r="E31" i="7" s="1"/>
  <c r="E17" i="7"/>
  <c r="F13" i="7"/>
  <c r="F31" i="7" s="1"/>
  <c r="F17" i="7"/>
  <c r="H13" i="7"/>
  <c r="H31" i="7" s="1"/>
  <c r="H17" i="7"/>
  <c r="H35" i="7" s="1"/>
  <c r="C17" i="7"/>
  <c r="C35" i="7" s="1"/>
  <c r="D17" i="7"/>
  <c r="D35" i="7" s="1"/>
  <c r="G17" i="7"/>
  <c r="C13" i="7"/>
  <c r="D13" i="7"/>
  <c r="D31" i="7" s="1"/>
  <c r="G13" i="7"/>
  <c r="AJ25" i="8" l="1"/>
  <c r="AJ29" i="8"/>
  <c r="AJ33" i="8"/>
  <c r="AJ37" i="8"/>
  <c r="AJ27" i="8"/>
  <c r="AJ31" i="8"/>
  <c r="AJ35" i="8"/>
  <c r="X19" i="8"/>
  <c r="X32" i="8" s="1"/>
  <c r="H24" i="8"/>
  <c r="H29" i="8"/>
  <c r="H33" i="8"/>
  <c r="H37" i="8"/>
  <c r="AU36" i="8"/>
  <c r="AM36" i="8"/>
  <c r="G36" i="8"/>
  <c r="D30" i="8"/>
  <c r="D32" i="8"/>
  <c r="D34" i="8"/>
  <c r="H34" i="8"/>
  <c r="AR32" i="8"/>
  <c r="AN28" i="8"/>
  <c r="AU19" i="8"/>
  <c r="AU32" i="8"/>
  <c r="AQ19" i="8"/>
  <c r="AQ32" i="8"/>
  <c r="AM19" i="8"/>
  <c r="AM32" i="8"/>
  <c r="AI19" i="8"/>
  <c r="AI32" i="8"/>
  <c r="AE19" i="8"/>
  <c r="AE32" i="8"/>
  <c r="AA19" i="8"/>
  <c r="AA36" i="8" s="1"/>
  <c r="AA32" i="8"/>
  <c r="W19" i="8"/>
  <c r="W32" i="8"/>
  <c r="S19" i="8"/>
  <c r="S36" i="8" s="1"/>
  <c r="S32" i="8"/>
  <c r="O19" i="8"/>
  <c r="O32" i="8"/>
  <c r="K19" i="8"/>
  <c r="K32" i="8"/>
  <c r="G19" i="8"/>
  <c r="C19" i="8"/>
  <c r="Z36" i="8"/>
  <c r="R36" i="8"/>
  <c r="J36" i="8"/>
  <c r="E26" i="8"/>
  <c r="E28" i="8"/>
  <c r="E30" i="8"/>
  <c r="E32" i="8"/>
  <c r="D35" i="8"/>
  <c r="H32" i="8"/>
  <c r="H27" i="8"/>
  <c r="AJ24" i="8"/>
  <c r="AR24" i="8"/>
  <c r="AV34" i="8"/>
  <c r="AR30" i="8"/>
  <c r="AP32" i="8"/>
  <c r="AN34" i="8"/>
  <c r="AJ30" i="8"/>
  <c r="J32" i="8"/>
  <c r="AV25" i="8"/>
  <c r="AV29" i="8"/>
  <c r="AV33" i="8"/>
  <c r="AV37" i="8"/>
  <c r="AV27" i="8"/>
  <c r="AV31" i="8"/>
  <c r="AV35" i="8"/>
  <c r="AN25" i="8"/>
  <c r="AN29" i="8"/>
  <c r="AN33" i="8"/>
  <c r="AN37" i="8"/>
  <c r="AN27" i="8"/>
  <c r="AN31" i="8"/>
  <c r="AN35" i="8"/>
  <c r="AF19" i="8"/>
  <c r="AF32" i="8"/>
  <c r="T19" i="8"/>
  <c r="T32" i="8" s="1"/>
  <c r="L19" i="8"/>
  <c r="L32" i="8"/>
  <c r="AQ36" i="8"/>
  <c r="AE36" i="8"/>
  <c r="O36" i="8"/>
  <c r="C36" i="8"/>
  <c r="D26" i="8"/>
  <c r="D28" i="8"/>
  <c r="H28" i="8"/>
  <c r="AV36" i="8"/>
  <c r="AT27" i="8"/>
  <c r="AT31" i="8"/>
  <c r="AT35" i="8"/>
  <c r="AT25" i="8"/>
  <c r="AT29" i="8"/>
  <c r="AT33" i="8"/>
  <c r="AT37" i="8"/>
  <c r="AP27" i="8"/>
  <c r="AP31" i="8"/>
  <c r="AP35" i="8"/>
  <c r="AP25" i="8"/>
  <c r="AP29" i="8"/>
  <c r="AP33" i="8"/>
  <c r="AP37" i="8"/>
  <c r="AL27" i="8"/>
  <c r="AL31" i="8"/>
  <c r="AL35" i="8"/>
  <c r="AL25" i="8"/>
  <c r="AL29" i="8"/>
  <c r="AL33" i="8"/>
  <c r="AL37" i="8"/>
  <c r="AH19" i="8"/>
  <c r="AH32" i="8" s="1"/>
  <c r="AD19" i="8"/>
  <c r="Z25" i="8"/>
  <c r="Z29" i="8"/>
  <c r="Z33" i="8"/>
  <c r="Z37" i="8"/>
  <c r="Z26" i="8"/>
  <c r="Z30" i="8"/>
  <c r="Z34" i="8"/>
  <c r="Z27" i="8"/>
  <c r="Z31" i="8"/>
  <c r="Z35" i="8"/>
  <c r="Z28" i="8"/>
  <c r="V19" i="8"/>
  <c r="V32" i="8" s="1"/>
  <c r="R25" i="8"/>
  <c r="R29" i="8"/>
  <c r="R33" i="8"/>
  <c r="R37" i="8"/>
  <c r="R26" i="8"/>
  <c r="R30" i="8"/>
  <c r="R34" i="8"/>
  <c r="R27" i="8"/>
  <c r="R31" i="8"/>
  <c r="R35" i="8"/>
  <c r="R28" i="8"/>
  <c r="N19" i="8"/>
  <c r="N32" i="8" s="1"/>
  <c r="J25" i="8"/>
  <c r="J29" i="8"/>
  <c r="J33" i="8"/>
  <c r="J37" i="8"/>
  <c r="J26" i="8"/>
  <c r="J30" i="8"/>
  <c r="J34" i="8"/>
  <c r="J27" i="8"/>
  <c r="J31" i="8"/>
  <c r="J35" i="8"/>
  <c r="J28" i="8"/>
  <c r="AO36" i="8"/>
  <c r="AK36" i="8"/>
  <c r="AG36" i="8"/>
  <c r="U36" i="8"/>
  <c r="Q36" i="8"/>
  <c r="D24" i="8"/>
  <c r="D25" i="8"/>
  <c r="B26" i="8"/>
  <c r="F26" i="8"/>
  <c r="D27" i="8"/>
  <c r="B28" i="8"/>
  <c r="F28" i="8"/>
  <c r="D29" i="8"/>
  <c r="B30" i="8"/>
  <c r="F30" i="8"/>
  <c r="D31" i="8"/>
  <c r="B32" i="8"/>
  <c r="F32" i="8"/>
  <c r="D33" i="8"/>
  <c r="B34" i="8"/>
  <c r="F34" i="8"/>
  <c r="F35" i="8"/>
  <c r="H31" i="8"/>
  <c r="H26" i="8"/>
  <c r="AL24" i="8"/>
  <c r="AT24" i="8"/>
  <c r="AV32" i="8"/>
  <c r="AT34" i="8"/>
  <c r="AT26" i="8"/>
  <c r="AP30" i="8"/>
  <c r="AN32" i="8"/>
  <c r="AL34" i="8"/>
  <c r="AL26" i="8"/>
  <c r="AJ28" i="8"/>
  <c r="R32" i="8"/>
  <c r="AR25" i="8"/>
  <c r="AR29" i="8"/>
  <c r="AR33" i="8"/>
  <c r="AR37" i="8"/>
  <c r="AR27" i="8"/>
  <c r="AR31" i="8"/>
  <c r="AR35" i="8"/>
  <c r="AB19" i="8"/>
  <c r="AB32" i="8" s="1"/>
  <c r="P19" i="8"/>
  <c r="P32" i="8"/>
  <c r="AI36" i="8"/>
  <c r="W36" i="8"/>
  <c r="K36" i="8"/>
  <c r="AV28" i="8"/>
  <c r="AN36" i="8"/>
  <c r="AJ32" i="8"/>
  <c r="AS19" i="8"/>
  <c r="AS32" i="8"/>
  <c r="AO19" i="8"/>
  <c r="AO32" i="8" s="1"/>
  <c r="AK19" i="8"/>
  <c r="AK32" i="8"/>
  <c r="AG25" i="8"/>
  <c r="AG29" i="8"/>
  <c r="AG33" i="8"/>
  <c r="AG37" i="8"/>
  <c r="AG26" i="8"/>
  <c r="AG30" i="8"/>
  <c r="AG34" i="8"/>
  <c r="AG27" i="8"/>
  <c r="AG31" i="8"/>
  <c r="AG35" i="8"/>
  <c r="AG24" i="8"/>
  <c r="AG28" i="8"/>
  <c r="AC19" i="8"/>
  <c r="AC36" i="8" s="1"/>
  <c r="Y19" i="8"/>
  <c r="Y32" i="8"/>
  <c r="U19" i="8"/>
  <c r="U32" i="8" s="1"/>
  <c r="Q19" i="8"/>
  <c r="Q32" i="8"/>
  <c r="M19" i="8"/>
  <c r="M36" i="8" s="1"/>
  <c r="I19" i="8"/>
  <c r="I32" i="8"/>
  <c r="E37" i="8"/>
  <c r="E35" i="8"/>
  <c r="AF36" i="8"/>
  <c r="AB36" i="8"/>
  <c r="X36" i="8"/>
  <c r="T36" i="8"/>
  <c r="P36" i="8"/>
  <c r="L36" i="8"/>
  <c r="E24" i="8"/>
  <c r="E25" i="8"/>
  <c r="E27" i="8"/>
  <c r="E29" i="8"/>
  <c r="E31" i="8"/>
  <c r="G32" i="8"/>
  <c r="E33" i="8"/>
  <c r="B35" i="8"/>
  <c r="H35" i="8"/>
  <c r="H30" i="8"/>
  <c r="H25" i="8"/>
  <c r="AN24" i="8"/>
  <c r="AV24" i="8"/>
  <c r="AV30" i="8"/>
  <c r="AT32" i="8"/>
  <c r="AR34" i="8"/>
  <c r="AR26" i="8"/>
  <c r="AP28" i="8"/>
  <c r="AN30" i="8"/>
  <c r="AL32" i="8"/>
  <c r="AJ34" i="8"/>
  <c r="AJ26" i="8"/>
  <c r="Z32" i="8"/>
  <c r="M19" i="9"/>
  <c r="M27" i="9" s="1"/>
  <c r="I19" i="9"/>
  <c r="I27" i="9" s="1"/>
  <c r="E19" i="9"/>
  <c r="E28" i="9" s="1"/>
  <c r="B19" i="9"/>
  <c r="L19" i="9"/>
  <c r="L28" i="9" s="1"/>
  <c r="H19" i="9"/>
  <c r="H36" i="9" s="1"/>
  <c r="D19" i="9"/>
  <c r="I26" i="9"/>
  <c r="M34" i="9"/>
  <c r="D25" i="9"/>
  <c r="D29" i="9"/>
  <c r="D33" i="9"/>
  <c r="E34" i="9"/>
  <c r="D37" i="9"/>
  <c r="L24" i="9"/>
  <c r="I37" i="9"/>
  <c r="I33" i="9"/>
  <c r="I29" i="9"/>
  <c r="I25" i="9"/>
  <c r="M33" i="9"/>
  <c r="I34" i="9"/>
  <c r="D24" i="9"/>
  <c r="B26" i="9"/>
  <c r="D28" i="9"/>
  <c r="B30" i="9"/>
  <c r="D32" i="9"/>
  <c r="B34" i="9"/>
  <c r="I24" i="9"/>
  <c r="I32" i="9"/>
  <c r="I28" i="9"/>
  <c r="M32" i="9"/>
  <c r="I30" i="9"/>
  <c r="B25" i="9"/>
  <c r="D27" i="9"/>
  <c r="B29" i="9"/>
  <c r="D31" i="9"/>
  <c r="B33" i="9"/>
  <c r="B37" i="9"/>
  <c r="I35" i="9"/>
  <c r="I31" i="9"/>
  <c r="L30" i="9"/>
  <c r="K19" i="9"/>
  <c r="G19" i="9"/>
  <c r="G36" i="9" s="1"/>
  <c r="C19" i="9"/>
  <c r="C36" i="9" s="1"/>
  <c r="N19" i="9"/>
  <c r="J19" i="9"/>
  <c r="F19" i="9"/>
  <c r="C34" i="8" l="1"/>
  <c r="C30" i="8"/>
  <c r="C28" i="8"/>
  <c r="C26" i="8"/>
  <c r="C35" i="8"/>
  <c r="C37" i="8"/>
  <c r="C33" i="8"/>
  <c r="C31" i="8"/>
  <c r="C29" i="8"/>
  <c r="C27" i="8"/>
  <c r="C25" i="8"/>
  <c r="C24" i="8"/>
  <c r="I28" i="8"/>
  <c r="I25" i="8"/>
  <c r="I29" i="8"/>
  <c r="I33" i="8"/>
  <c r="I37" i="8"/>
  <c r="I26" i="8"/>
  <c r="I30" i="8"/>
  <c r="I34" i="8"/>
  <c r="I31" i="8"/>
  <c r="I24" i="8"/>
  <c r="I35" i="8"/>
  <c r="I27" i="8"/>
  <c r="Q28" i="8"/>
  <c r="Q25" i="8"/>
  <c r="Q29" i="8"/>
  <c r="Q33" i="8"/>
  <c r="Q37" i="8"/>
  <c r="Q26" i="8"/>
  <c r="Q30" i="8"/>
  <c r="Q34" i="8"/>
  <c r="Q24" i="8"/>
  <c r="Q31" i="8"/>
  <c r="Q27" i="8"/>
  <c r="Q35" i="8"/>
  <c r="Y28" i="8"/>
  <c r="Y25" i="8"/>
  <c r="Y29" i="8"/>
  <c r="Y33" i="8"/>
  <c r="Y37" i="8"/>
  <c r="Y26" i="8"/>
  <c r="Y30" i="8"/>
  <c r="Y34" i="8"/>
  <c r="Y31" i="8"/>
  <c r="Y24" i="8"/>
  <c r="Y27" i="8"/>
  <c r="Y35" i="8"/>
  <c r="AK28" i="8"/>
  <c r="AK24" i="8"/>
  <c r="AK26" i="8"/>
  <c r="AK30" i="8"/>
  <c r="AK34" i="8"/>
  <c r="AK29" i="8"/>
  <c r="AK37" i="8"/>
  <c r="AK35" i="8"/>
  <c r="AK31" i="8"/>
  <c r="AK27" i="8"/>
  <c r="AK25" i="8"/>
  <c r="AK33" i="8"/>
  <c r="AS28" i="8"/>
  <c r="AS24" i="8"/>
  <c r="AS26" i="8"/>
  <c r="AS30" i="8"/>
  <c r="AS34" i="8"/>
  <c r="AS29" i="8"/>
  <c r="AS37" i="8"/>
  <c r="AS27" i="8"/>
  <c r="AS31" i="8"/>
  <c r="AS35" i="8"/>
  <c r="AS25" i="8"/>
  <c r="AS33" i="8"/>
  <c r="P27" i="8"/>
  <c r="P31" i="8"/>
  <c r="P35" i="8"/>
  <c r="P28" i="8"/>
  <c r="P25" i="8"/>
  <c r="P29" i="8"/>
  <c r="P33" i="8"/>
  <c r="P37" i="8"/>
  <c r="P26" i="8"/>
  <c r="P34" i="8"/>
  <c r="P30" i="8"/>
  <c r="P24" i="8"/>
  <c r="I36" i="8"/>
  <c r="Y36" i="8"/>
  <c r="AS36" i="8"/>
  <c r="L27" i="8"/>
  <c r="L31" i="8"/>
  <c r="L35" i="8"/>
  <c r="L28" i="8"/>
  <c r="L25" i="8"/>
  <c r="L29" i="8"/>
  <c r="L33" i="8"/>
  <c r="L37" i="8"/>
  <c r="L30" i="8"/>
  <c r="L34" i="8"/>
  <c r="L26" i="8"/>
  <c r="L24" i="8"/>
  <c r="AF26" i="8"/>
  <c r="AF30" i="8"/>
  <c r="AF34" i="8"/>
  <c r="AF27" i="8"/>
  <c r="AF31" i="8"/>
  <c r="AF35" i="8"/>
  <c r="AF28" i="8"/>
  <c r="AF33" i="8"/>
  <c r="AF25" i="8"/>
  <c r="AF24" i="8"/>
  <c r="AF29" i="8"/>
  <c r="AF37" i="8"/>
  <c r="G34" i="8"/>
  <c r="G35" i="8"/>
  <c r="G30" i="8"/>
  <c r="G28" i="8"/>
  <c r="G26" i="8"/>
  <c r="G37" i="8"/>
  <c r="G24" i="8"/>
  <c r="G33" i="8"/>
  <c r="G31" i="8"/>
  <c r="G29" i="8"/>
  <c r="G27" i="8"/>
  <c r="G25" i="8"/>
  <c r="O26" i="8"/>
  <c r="O30" i="8"/>
  <c r="O34" i="8"/>
  <c r="O27" i="8"/>
  <c r="O31" i="8"/>
  <c r="O35" i="8"/>
  <c r="O28" i="8"/>
  <c r="O29" i="8"/>
  <c r="O37" i="8"/>
  <c r="O24" i="8"/>
  <c r="O25" i="8"/>
  <c r="O33" i="8"/>
  <c r="W26" i="8"/>
  <c r="W30" i="8"/>
  <c r="W34" i="8"/>
  <c r="W27" i="8"/>
  <c r="W31" i="8"/>
  <c r="W35" i="8"/>
  <c r="W28" i="8"/>
  <c r="W37" i="8"/>
  <c r="W29" i="8"/>
  <c r="W24" i="8"/>
  <c r="W25" i="8"/>
  <c r="W33" i="8"/>
  <c r="AE27" i="8"/>
  <c r="AE31" i="8"/>
  <c r="AE35" i="8"/>
  <c r="AE28" i="8"/>
  <c r="AE25" i="8"/>
  <c r="AE29" i="8"/>
  <c r="AE33" i="8"/>
  <c r="AE37" i="8"/>
  <c r="AE30" i="8"/>
  <c r="AE24" i="8"/>
  <c r="AE34" i="8"/>
  <c r="AE26" i="8"/>
  <c r="AM26" i="8"/>
  <c r="AM30" i="8"/>
  <c r="AM34" i="8"/>
  <c r="AM28" i="8"/>
  <c r="AM24" i="8"/>
  <c r="AM27" i="8"/>
  <c r="AM35" i="8"/>
  <c r="AM25" i="8"/>
  <c r="AM33" i="8"/>
  <c r="AM29" i="8"/>
  <c r="AM37" i="8"/>
  <c r="AM31" i="8"/>
  <c r="AU26" i="8"/>
  <c r="AU30" i="8"/>
  <c r="AU34" i="8"/>
  <c r="AU28" i="8"/>
  <c r="AU24" i="8"/>
  <c r="AU27" i="8"/>
  <c r="AU35" i="8"/>
  <c r="AU25" i="8"/>
  <c r="AU29" i="8"/>
  <c r="AU37" i="8"/>
  <c r="AU33" i="8"/>
  <c r="AU31" i="8"/>
  <c r="AD28" i="8"/>
  <c r="AD25" i="8"/>
  <c r="AD29" i="8"/>
  <c r="AD33" i="8"/>
  <c r="AD37" i="8"/>
  <c r="AD26" i="8"/>
  <c r="AD30" i="8"/>
  <c r="AD34" i="8"/>
  <c r="AD27" i="8"/>
  <c r="AD35" i="8"/>
  <c r="AD24" i="8"/>
  <c r="AD31" i="8"/>
  <c r="C32" i="8"/>
  <c r="M32" i="8"/>
  <c r="AC32" i="8"/>
  <c r="N25" i="8"/>
  <c r="N29" i="8"/>
  <c r="N33" i="8"/>
  <c r="N37" i="8"/>
  <c r="N26" i="8"/>
  <c r="N30" i="8"/>
  <c r="N34" i="8"/>
  <c r="N27" i="8"/>
  <c r="N31" i="8"/>
  <c r="N35" i="8"/>
  <c r="N24" i="8"/>
  <c r="N28" i="8"/>
  <c r="AH28" i="8"/>
  <c r="AH25" i="8"/>
  <c r="AH29" i="8"/>
  <c r="AH33" i="8"/>
  <c r="AH37" i="8"/>
  <c r="AH26" i="8"/>
  <c r="AH30" i="8"/>
  <c r="AH34" i="8"/>
  <c r="AH31" i="8"/>
  <c r="AH27" i="8"/>
  <c r="AH24" i="8"/>
  <c r="AH35" i="8"/>
  <c r="AD36" i="8"/>
  <c r="X27" i="8"/>
  <c r="X31" i="8"/>
  <c r="X35" i="8"/>
  <c r="X28" i="8"/>
  <c r="X25" i="8"/>
  <c r="X29" i="8"/>
  <c r="X33" i="8"/>
  <c r="X37" i="8"/>
  <c r="X34" i="8"/>
  <c r="X26" i="8"/>
  <c r="X24" i="8"/>
  <c r="X30" i="8"/>
  <c r="M28" i="8"/>
  <c r="M25" i="8"/>
  <c r="M29" i="8"/>
  <c r="M33" i="8"/>
  <c r="M37" i="8"/>
  <c r="M26" i="8"/>
  <c r="M30" i="8"/>
  <c r="M34" i="8"/>
  <c r="M35" i="8"/>
  <c r="M24" i="8"/>
  <c r="M27" i="8"/>
  <c r="M31" i="8"/>
  <c r="U28" i="8"/>
  <c r="U25" i="8"/>
  <c r="U29" i="8"/>
  <c r="U33" i="8"/>
  <c r="U37" i="8"/>
  <c r="U26" i="8"/>
  <c r="U30" i="8"/>
  <c r="U34" i="8"/>
  <c r="U27" i="8"/>
  <c r="U24" i="8"/>
  <c r="U35" i="8"/>
  <c r="U31" i="8"/>
  <c r="AC25" i="8"/>
  <c r="AC29" i="8"/>
  <c r="AC33" i="8"/>
  <c r="AC37" i="8"/>
  <c r="AC26" i="8"/>
  <c r="AC30" i="8"/>
  <c r="AC34" i="8"/>
  <c r="AC27" i="8"/>
  <c r="AC31" i="8"/>
  <c r="AC35" i="8"/>
  <c r="AC24" i="8"/>
  <c r="AC28" i="8"/>
  <c r="AO28" i="8"/>
  <c r="AO24" i="8"/>
  <c r="AO26" i="8"/>
  <c r="AO30" i="8"/>
  <c r="AO34" i="8"/>
  <c r="AO25" i="8"/>
  <c r="AO33" i="8"/>
  <c r="AO27" i="8"/>
  <c r="AO35" i="8"/>
  <c r="AO31" i="8"/>
  <c r="AO29" i="8"/>
  <c r="AO37" i="8"/>
  <c r="AB26" i="8"/>
  <c r="AB30" i="8"/>
  <c r="AB34" i="8"/>
  <c r="AB27" i="8"/>
  <c r="AB31" i="8"/>
  <c r="AB35" i="8"/>
  <c r="AB28" i="8"/>
  <c r="AB37" i="8"/>
  <c r="AB29" i="8"/>
  <c r="AB25" i="8"/>
  <c r="AB24" i="8"/>
  <c r="AB33" i="8"/>
  <c r="V25" i="8"/>
  <c r="V29" i="8"/>
  <c r="V33" i="8"/>
  <c r="V37" i="8"/>
  <c r="V26" i="8"/>
  <c r="V30" i="8"/>
  <c r="V34" i="8"/>
  <c r="V27" i="8"/>
  <c r="V31" i="8"/>
  <c r="V35" i="8"/>
  <c r="V24" i="8"/>
  <c r="V28" i="8"/>
  <c r="V36" i="8"/>
  <c r="AD32" i="8"/>
  <c r="T27" i="8"/>
  <c r="T31" i="8"/>
  <c r="T35" i="8"/>
  <c r="T28" i="8"/>
  <c r="T25" i="8"/>
  <c r="T29" i="8"/>
  <c r="T33" i="8"/>
  <c r="T37" i="8"/>
  <c r="T30" i="8"/>
  <c r="T26" i="8"/>
  <c r="T34" i="8"/>
  <c r="T24" i="8"/>
  <c r="AH36" i="8"/>
  <c r="K26" i="8"/>
  <c r="K30" i="8"/>
  <c r="K34" i="8"/>
  <c r="K27" i="8"/>
  <c r="K31" i="8"/>
  <c r="K35" i="8"/>
  <c r="K28" i="8"/>
  <c r="K25" i="8"/>
  <c r="K33" i="8"/>
  <c r="K24" i="8"/>
  <c r="K29" i="8"/>
  <c r="K37" i="8"/>
  <c r="S26" i="8"/>
  <c r="S30" i="8"/>
  <c r="S34" i="8"/>
  <c r="S27" i="8"/>
  <c r="S31" i="8"/>
  <c r="S35" i="8"/>
  <c r="S28" i="8"/>
  <c r="S33" i="8"/>
  <c r="S25" i="8"/>
  <c r="S24" i="8"/>
  <c r="S37" i="8"/>
  <c r="S29" i="8"/>
  <c r="AA27" i="8"/>
  <c r="AA31" i="8"/>
  <c r="AA35" i="8"/>
  <c r="AA28" i="8"/>
  <c r="AA25" i="8"/>
  <c r="AA29" i="8"/>
  <c r="AA33" i="8"/>
  <c r="AA37" i="8"/>
  <c r="AA34" i="8"/>
  <c r="AA26" i="8"/>
  <c r="AA24" i="8"/>
  <c r="AA30" i="8"/>
  <c r="AI25" i="8"/>
  <c r="AI26" i="8"/>
  <c r="AI30" i="8"/>
  <c r="AI34" i="8"/>
  <c r="AI28" i="8"/>
  <c r="AI24" i="8"/>
  <c r="AI31" i="8"/>
  <c r="AI29" i="8"/>
  <c r="AI33" i="8"/>
  <c r="AI37" i="8"/>
  <c r="AI27" i="8"/>
  <c r="AI35" i="8"/>
  <c r="AQ26" i="8"/>
  <c r="AQ30" i="8"/>
  <c r="AQ34" i="8"/>
  <c r="AQ28" i="8"/>
  <c r="AQ24" i="8"/>
  <c r="AQ31" i="8"/>
  <c r="AQ25" i="8"/>
  <c r="AQ33" i="8"/>
  <c r="AQ29" i="8"/>
  <c r="AQ37" i="8"/>
  <c r="AQ27" i="8"/>
  <c r="AQ35" i="8"/>
  <c r="N36" i="8"/>
  <c r="H29" i="9"/>
  <c r="E24" i="9"/>
  <c r="E33" i="9"/>
  <c r="E29" i="9"/>
  <c r="E25" i="9"/>
  <c r="E35" i="9"/>
  <c r="H33" i="9"/>
  <c r="E32" i="9"/>
  <c r="H27" i="9"/>
  <c r="H32" i="9"/>
  <c r="H28" i="9"/>
  <c r="H24" i="9"/>
  <c r="E31" i="9"/>
  <c r="H37" i="9"/>
  <c r="E26" i="9"/>
  <c r="B35" i="9"/>
  <c r="B24" i="9"/>
  <c r="H31" i="9"/>
  <c r="E37" i="9"/>
  <c r="E27" i="9"/>
  <c r="E30" i="9"/>
  <c r="H25" i="9"/>
  <c r="E36" i="9"/>
  <c r="L27" i="9"/>
  <c r="B28" i="9"/>
  <c r="B32" i="9"/>
  <c r="M31" i="9"/>
  <c r="L31" i="9"/>
  <c r="M24" i="9"/>
  <c r="M25" i="9"/>
  <c r="D35" i="9"/>
  <c r="D26" i="9"/>
  <c r="D30" i="9"/>
  <c r="D34" i="9"/>
  <c r="D36" i="9"/>
  <c r="I36" i="9"/>
  <c r="L26" i="9"/>
  <c r="L25" i="9"/>
  <c r="L33" i="9"/>
  <c r="L37" i="9"/>
  <c r="L29" i="9"/>
  <c r="L34" i="9"/>
  <c r="M30" i="9"/>
  <c r="M37" i="9"/>
  <c r="M36" i="9"/>
  <c r="M35" i="9"/>
  <c r="M28" i="9"/>
  <c r="L35" i="9"/>
  <c r="M29" i="9"/>
  <c r="L32" i="9"/>
  <c r="B31" i="9"/>
  <c r="B27" i="9"/>
  <c r="M26" i="9"/>
  <c r="H35" i="9"/>
  <c r="H30" i="9"/>
  <c r="H34" i="9"/>
  <c r="H26" i="9"/>
  <c r="L36" i="9"/>
  <c r="B36" i="9"/>
  <c r="J28" i="9"/>
  <c r="J24" i="9"/>
  <c r="J25" i="9"/>
  <c r="J29" i="9"/>
  <c r="J33" i="9"/>
  <c r="J37" i="9"/>
  <c r="J26" i="9"/>
  <c r="J30" i="9"/>
  <c r="J34" i="9"/>
  <c r="J27" i="9"/>
  <c r="J31" i="9"/>
  <c r="J35" i="9"/>
  <c r="K25" i="9"/>
  <c r="K29" i="9"/>
  <c r="K33" i="9"/>
  <c r="K37" i="9"/>
  <c r="K26" i="9"/>
  <c r="K30" i="9"/>
  <c r="K34" i="9"/>
  <c r="K27" i="9"/>
  <c r="K31" i="9"/>
  <c r="K35" i="9"/>
  <c r="K28" i="9"/>
  <c r="K32" i="9"/>
  <c r="K24" i="9"/>
  <c r="J32" i="9"/>
  <c r="N28" i="9"/>
  <c r="N24" i="9"/>
  <c r="N27" i="9"/>
  <c r="N31" i="9"/>
  <c r="N25" i="9"/>
  <c r="N29" i="9"/>
  <c r="N33" i="9"/>
  <c r="N37" i="9"/>
  <c r="N26" i="9"/>
  <c r="N30" i="9"/>
  <c r="N34" i="9"/>
  <c r="N35" i="9"/>
  <c r="N32" i="9"/>
  <c r="C34" i="9"/>
  <c r="C30" i="9"/>
  <c r="C26" i="9"/>
  <c r="C35" i="9"/>
  <c r="C31" i="9"/>
  <c r="C27" i="9"/>
  <c r="C37" i="9"/>
  <c r="C33" i="9"/>
  <c r="C29" i="9"/>
  <c r="C25" i="9"/>
  <c r="C28" i="9"/>
  <c r="C24" i="9"/>
  <c r="J36" i="9"/>
  <c r="K36" i="9"/>
  <c r="C32" i="9"/>
  <c r="F37" i="9"/>
  <c r="F33" i="9"/>
  <c r="F29" i="9"/>
  <c r="F25" i="9"/>
  <c r="F34" i="9"/>
  <c r="F30" i="9"/>
  <c r="F26" i="9"/>
  <c r="F32" i="9"/>
  <c r="F35" i="9"/>
  <c r="F31" i="9"/>
  <c r="F27" i="9"/>
  <c r="F36" i="9"/>
  <c r="F28" i="9"/>
  <c r="F24" i="9"/>
  <c r="G34" i="9"/>
  <c r="G30" i="9"/>
  <c r="G26" i="9"/>
  <c r="G33" i="9"/>
  <c r="G35" i="9"/>
  <c r="G31" i="9"/>
  <c r="G27" i="9"/>
  <c r="G37" i="9"/>
  <c r="G29" i="9"/>
  <c r="G25" i="9"/>
  <c r="G28" i="9"/>
  <c r="G24" i="9"/>
  <c r="N36" i="9"/>
  <c r="G32" i="9"/>
  <c r="D35" i="5"/>
  <c r="D37" i="5"/>
  <c r="B37" i="5"/>
  <c r="B36" i="5"/>
  <c r="B34" i="5"/>
  <c r="B33" i="5"/>
  <c r="B32" i="5"/>
  <c r="B24" i="5"/>
  <c r="T21" i="5"/>
  <c r="T20" i="5"/>
  <c r="T6" i="5"/>
  <c r="B18" i="5"/>
  <c r="C16" i="6"/>
  <c r="D16" i="6"/>
  <c r="E16" i="6"/>
  <c r="F16" i="6"/>
  <c r="B16" i="6"/>
  <c r="C12" i="6"/>
  <c r="D12" i="6"/>
  <c r="E12" i="6"/>
  <c r="F12" i="6"/>
  <c r="B12" i="6"/>
  <c r="E17" i="6" l="1"/>
  <c r="E34" i="6" s="1"/>
  <c r="B17" i="6"/>
  <c r="B22" i="6" s="1"/>
  <c r="F17" i="6"/>
  <c r="F29" i="6" s="1"/>
  <c r="D17" i="6"/>
  <c r="D29" i="6" s="1"/>
  <c r="C17" i="6"/>
  <c r="C30" i="6" s="1"/>
  <c r="F24" i="5"/>
  <c r="C25" i="5"/>
  <c r="D25" i="5"/>
  <c r="E25" i="5"/>
  <c r="F25" i="5"/>
  <c r="G25" i="5"/>
  <c r="H25" i="5"/>
  <c r="I25" i="5"/>
  <c r="J25" i="5"/>
  <c r="K25" i="5"/>
  <c r="L25" i="5"/>
  <c r="M25" i="5"/>
  <c r="N25" i="5"/>
  <c r="O25" i="5"/>
  <c r="P25" i="5"/>
  <c r="Q25" i="5"/>
  <c r="R25" i="5"/>
  <c r="S25" i="5"/>
  <c r="C26" i="5"/>
  <c r="D26" i="5"/>
  <c r="E26" i="5"/>
  <c r="F26" i="5"/>
  <c r="G26" i="5"/>
  <c r="H26" i="5"/>
  <c r="I26" i="5"/>
  <c r="J26" i="5"/>
  <c r="K26" i="5"/>
  <c r="L26" i="5"/>
  <c r="M26" i="5"/>
  <c r="N26" i="5"/>
  <c r="O26" i="5"/>
  <c r="P26" i="5"/>
  <c r="Q26" i="5"/>
  <c r="R26" i="5"/>
  <c r="S26" i="5"/>
  <c r="C27" i="5"/>
  <c r="D27" i="5"/>
  <c r="E27" i="5"/>
  <c r="F27" i="5"/>
  <c r="G27" i="5"/>
  <c r="H27" i="5"/>
  <c r="I27" i="5"/>
  <c r="J27" i="5"/>
  <c r="K27" i="5"/>
  <c r="L27" i="5"/>
  <c r="M27" i="5"/>
  <c r="N27" i="5"/>
  <c r="O27" i="5"/>
  <c r="P27" i="5"/>
  <c r="Q27" i="5"/>
  <c r="R27" i="5"/>
  <c r="S27" i="5"/>
  <c r="C28" i="5"/>
  <c r="D28" i="5"/>
  <c r="E28" i="5"/>
  <c r="F28" i="5"/>
  <c r="G28" i="5"/>
  <c r="H28" i="5"/>
  <c r="I28" i="5"/>
  <c r="J28" i="5"/>
  <c r="K28" i="5"/>
  <c r="L28" i="5"/>
  <c r="M28" i="5"/>
  <c r="N28" i="5"/>
  <c r="O28" i="5"/>
  <c r="P28" i="5"/>
  <c r="Q28" i="5"/>
  <c r="R28" i="5"/>
  <c r="S28" i="5"/>
  <c r="C29" i="5"/>
  <c r="D29" i="5"/>
  <c r="E29" i="5"/>
  <c r="F29" i="5"/>
  <c r="G29" i="5"/>
  <c r="H29" i="5"/>
  <c r="I29" i="5"/>
  <c r="J29" i="5"/>
  <c r="K29" i="5"/>
  <c r="L29" i="5"/>
  <c r="M29" i="5"/>
  <c r="N29" i="5"/>
  <c r="O29" i="5"/>
  <c r="P29" i="5"/>
  <c r="Q29" i="5"/>
  <c r="R29" i="5"/>
  <c r="S29" i="5"/>
  <c r="C30" i="5"/>
  <c r="D30" i="5"/>
  <c r="E30" i="5"/>
  <c r="F30" i="5"/>
  <c r="G30" i="5"/>
  <c r="H30" i="5"/>
  <c r="I30" i="5"/>
  <c r="J30" i="5"/>
  <c r="K30" i="5"/>
  <c r="L30" i="5"/>
  <c r="M30" i="5"/>
  <c r="N30" i="5"/>
  <c r="O30" i="5"/>
  <c r="P30" i="5"/>
  <c r="Q30" i="5"/>
  <c r="R30" i="5"/>
  <c r="S30" i="5"/>
  <c r="C31" i="5"/>
  <c r="D31" i="5"/>
  <c r="E31" i="5"/>
  <c r="F31" i="5"/>
  <c r="G31" i="5"/>
  <c r="H31" i="5"/>
  <c r="I31" i="5"/>
  <c r="J31" i="5"/>
  <c r="K31" i="5"/>
  <c r="L31" i="5"/>
  <c r="M31" i="5"/>
  <c r="N31" i="5"/>
  <c r="O31" i="5"/>
  <c r="P31" i="5"/>
  <c r="Q31" i="5"/>
  <c r="R31" i="5"/>
  <c r="S31" i="5"/>
  <c r="C33" i="5"/>
  <c r="D33" i="5"/>
  <c r="E33" i="5"/>
  <c r="F33" i="5"/>
  <c r="G33" i="5"/>
  <c r="H33" i="5"/>
  <c r="I33" i="5"/>
  <c r="J33" i="5"/>
  <c r="K33" i="5"/>
  <c r="L33" i="5"/>
  <c r="M33" i="5"/>
  <c r="N33" i="5"/>
  <c r="O33" i="5"/>
  <c r="P33" i="5"/>
  <c r="Q33" i="5"/>
  <c r="R33" i="5"/>
  <c r="S33" i="5"/>
  <c r="C34" i="5"/>
  <c r="D34" i="5"/>
  <c r="E34" i="5"/>
  <c r="F34" i="5"/>
  <c r="G34" i="5"/>
  <c r="H34" i="5"/>
  <c r="I34" i="5"/>
  <c r="J34" i="5"/>
  <c r="K34" i="5"/>
  <c r="L34" i="5"/>
  <c r="M34" i="5"/>
  <c r="N34" i="5"/>
  <c r="O34" i="5"/>
  <c r="P34" i="5"/>
  <c r="Q34" i="5"/>
  <c r="R34" i="5"/>
  <c r="S34" i="5"/>
  <c r="C35" i="5"/>
  <c r="E35" i="5"/>
  <c r="F35" i="5"/>
  <c r="G35" i="5"/>
  <c r="H35" i="5"/>
  <c r="I35" i="5"/>
  <c r="J35" i="5"/>
  <c r="K35" i="5"/>
  <c r="L35" i="5"/>
  <c r="M35" i="5"/>
  <c r="N35" i="5"/>
  <c r="O35" i="5"/>
  <c r="P35" i="5"/>
  <c r="Q35" i="5"/>
  <c r="R35" i="5"/>
  <c r="S35" i="5"/>
  <c r="C37" i="5"/>
  <c r="E37" i="5"/>
  <c r="F37" i="5"/>
  <c r="G37" i="5"/>
  <c r="H37" i="5"/>
  <c r="I37" i="5"/>
  <c r="J37" i="5"/>
  <c r="K37" i="5"/>
  <c r="L37" i="5"/>
  <c r="M37" i="5"/>
  <c r="N37" i="5"/>
  <c r="O37" i="5"/>
  <c r="P37" i="5"/>
  <c r="Q37" i="5"/>
  <c r="R37" i="5"/>
  <c r="S37" i="5"/>
  <c r="S24" i="5"/>
  <c r="R24" i="5"/>
  <c r="Q24" i="5"/>
  <c r="P24" i="5"/>
  <c r="O24" i="5"/>
  <c r="N24" i="5"/>
  <c r="M24" i="5"/>
  <c r="L24" i="5"/>
  <c r="K24" i="5"/>
  <c r="J24" i="5"/>
  <c r="I24" i="5"/>
  <c r="H24" i="5"/>
  <c r="G24" i="5"/>
  <c r="E24" i="5"/>
  <c r="D24" i="5"/>
  <c r="C24" i="5"/>
  <c r="B25" i="5"/>
  <c r="B26" i="5"/>
  <c r="B27" i="5"/>
  <c r="B28" i="5"/>
  <c r="B29" i="5"/>
  <c r="B30" i="5"/>
  <c r="B31" i="5"/>
  <c r="B35" i="5"/>
  <c r="T10" i="5"/>
  <c r="C18" i="5"/>
  <c r="C36" i="5" s="1"/>
  <c r="D18" i="5"/>
  <c r="D36" i="5" s="1"/>
  <c r="E18" i="5"/>
  <c r="E36" i="5" s="1"/>
  <c r="F18" i="5"/>
  <c r="F36" i="5" s="1"/>
  <c r="G18" i="5"/>
  <c r="G36" i="5" s="1"/>
  <c r="H18" i="5"/>
  <c r="H36" i="5" s="1"/>
  <c r="I18" i="5"/>
  <c r="I36" i="5" s="1"/>
  <c r="J18" i="5"/>
  <c r="J36" i="5" s="1"/>
  <c r="K18" i="5"/>
  <c r="K36" i="5" s="1"/>
  <c r="L18" i="5"/>
  <c r="L36" i="5" s="1"/>
  <c r="M18" i="5"/>
  <c r="M36" i="5" s="1"/>
  <c r="N18" i="5"/>
  <c r="N36" i="5" s="1"/>
  <c r="O18" i="5"/>
  <c r="O36" i="5" s="1"/>
  <c r="P18" i="5"/>
  <c r="P36" i="5" s="1"/>
  <c r="Q18" i="5"/>
  <c r="Q36" i="5" s="1"/>
  <c r="R18" i="5"/>
  <c r="R36" i="5" s="1"/>
  <c r="S18" i="5"/>
  <c r="S36" i="5" s="1"/>
  <c r="C14" i="5"/>
  <c r="C32" i="5" s="1"/>
  <c r="D14" i="5"/>
  <c r="D32" i="5" s="1"/>
  <c r="E14" i="5"/>
  <c r="E32" i="5" s="1"/>
  <c r="F14" i="5"/>
  <c r="F32" i="5" s="1"/>
  <c r="G14" i="5"/>
  <c r="G32" i="5" s="1"/>
  <c r="H14" i="5"/>
  <c r="H32" i="5" s="1"/>
  <c r="I14" i="5"/>
  <c r="I32" i="5" s="1"/>
  <c r="J14" i="5"/>
  <c r="J32" i="5" s="1"/>
  <c r="K14" i="5"/>
  <c r="K32" i="5" s="1"/>
  <c r="L14" i="5"/>
  <c r="L32" i="5" s="1"/>
  <c r="M14" i="5"/>
  <c r="M32" i="5" s="1"/>
  <c r="N14" i="5"/>
  <c r="N32" i="5" s="1"/>
  <c r="O14" i="5"/>
  <c r="O32" i="5" s="1"/>
  <c r="P14" i="5"/>
  <c r="P32" i="5" s="1"/>
  <c r="Q14" i="5"/>
  <c r="Q32" i="5" s="1"/>
  <c r="R14" i="5"/>
  <c r="R32" i="5" s="1"/>
  <c r="S14" i="5"/>
  <c r="S32" i="5" s="1"/>
  <c r="B14" i="5"/>
  <c r="B30" i="6" l="1"/>
  <c r="C34" i="6"/>
  <c r="B29" i="6"/>
  <c r="F34" i="6"/>
  <c r="C28" i="6"/>
  <c r="C24" i="6"/>
  <c r="C23" i="6"/>
  <c r="C27" i="6"/>
  <c r="C32" i="6"/>
  <c r="C31" i="6"/>
  <c r="C26" i="6"/>
  <c r="C29" i="6"/>
  <c r="C25" i="6"/>
  <c r="B32" i="6"/>
  <c r="B31" i="6"/>
  <c r="B28" i="6"/>
  <c r="B24" i="6"/>
  <c r="F33" i="6"/>
  <c r="F22" i="6"/>
  <c r="B27" i="6"/>
  <c r="B34" i="6"/>
  <c r="C33" i="6"/>
  <c r="C22" i="6"/>
  <c r="B25" i="6"/>
  <c r="E22" i="6"/>
  <c r="B23" i="6"/>
  <c r="B26" i="6"/>
  <c r="D33" i="6"/>
  <c r="D22" i="6"/>
  <c r="B33" i="6"/>
  <c r="E33" i="6"/>
  <c r="F27" i="6"/>
  <c r="F23" i="6"/>
  <c r="F24" i="6"/>
  <c r="F32" i="6"/>
  <c r="F31" i="6"/>
  <c r="F26" i="6"/>
  <c r="F25" i="6"/>
  <c r="F28" i="6"/>
  <c r="F30" i="6"/>
  <c r="F35" i="6" s="1"/>
  <c r="D25" i="6"/>
  <c r="D26" i="6"/>
  <c r="D28" i="6"/>
  <c r="D24" i="6"/>
  <c r="D27" i="6"/>
  <c r="D23" i="6"/>
  <c r="D32" i="6"/>
  <c r="D31" i="6"/>
  <c r="D34" i="6"/>
  <c r="E32" i="6"/>
  <c r="E31" i="6"/>
  <c r="E26" i="6"/>
  <c r="E25" i="6"/>
  <c r="E28" i="6"/>
  <c r="E24" i="6"/>
  <c r="E30" i="6"/>
  <c r="E35" i="6" s="1"/>
  <c r="E27" i="6"/>
  <c r="E23" i="6"/>
  <c r="C35" i="6"/>
  <c r="B35" i="6"/>
  <c r="D30" i="6"/>
  <c r="D35" i="6" s="1"/>
  <c r="E29" i="6"/>
  <c r="T17" i="5"/>
  <c r="T13" i="5"/>
  <c r="T8" i="5"/>
  <c r="T16" i="5"/>
  <c r="T12" i="5"/>
  <c r="T7" i="5"/>
  <c r="T19" i="5"/>
  <c r="T15" i="5"/>
  <c r="T11" i="5"/>
  <c r="T18" i="5"/>
  <c r="T14" i="5"/>
  <c r="T9" i="5"/>
</calcChain>
</file>

<file path=xl/sharedStrings.xml><?xml version="1.0" encoding="utf-8"?>
<sst xmlns="http://schemas.openxmlformats.org/spreadsheetml/2006/main" count="1538" uniqueCount="492">
  <si>
    <t>SIGLA</t>
  </si>
  <si>
    <t>Razon Social</t>
  </si>
  <si>
    <t>DESIGNADOR</t>
  </si>
  <si>
    <t>COSTOS TOTALES</t>
  </si>
  <si>
    <t>0AC</t>
  </si>
  <si>
    <t>AEROESTUDIOS SOCIEDAD ANONIMA "AEROESTUDIOS S.A."</t>
  </si>
  <si>
    <t>TE</t>
  </si>
  <si>
    <t>C206</t>
  </si>
  <si>
    <t>0BE</t>
  </si>
  <si>
    <t>AERO AGROPECUARIA DEL NORTE S.A.S. AEROPENORT S.A.S.</t>
  </si>
  <si>
    <t>AG</t>
  </si>
  <si>
    <t>C188</t>
  </si>
  <si>
    <t>PA36</t>
  </si>
  <si>
    <t>AC90</t>
  </si>
  <si>
    <t>0BH</t>
  </si>
  <si>
    <t>COMPAÑIA AEROAGRICOLA DE LOS LLANOS S.A.S. AGILL S.A.S. (ANTES COMPAÑIA AEROAGRICOLA GIRARDOT LTDA. AGIL LTDA.)</t>
  </si>
  <si>
    <t>C180</t>
  </si>
  <si>
    <t>0BM</t>
  </si>
  <si>
    <t>AERO SANIDAD AGRICOLA S.A.S - ASA S.A.S.</t>
  </si>
  <si>
    <t>0BR</t>
  </si>
  <si>
    <t>COMPAÑIA AEROFUMIGACIONES CALIMA S.A.S. CALIMA S.A.S.</t>
  </si>
  <si>
    <t>0BS</t>
  </si>
  <si>
    <t>COMPAÑÍA ESPECIALIZADA EN TRABAJOS AEROAGRÍCOLAS S.A.S.</t>
  </si>
  <si>
    <t>C210</t>
  </si>
  <si>
    <t>0BT</t>
  </si>
  <si>
    <t>COMPAÑÍA AERO AGRÍCOLA INTEGRAL S.A.S. CAAISA</t>
  </si>
  <si>
    <t>SS2T</t>
  </si>
  <si>
    <t>AT3P</t>
  </si>
  <si>
    <t>M18</t>
  </si>
  <si>
    <t>0BV</t>
  </si>
  <si>
    <t>COALCESAR LTDA. COOP MULTIACTIVA  ALGODONERA DEL DEPTO DEL CESAR</t>
  </si>
  <si>
    <t>PA25</t>
  </si>
  <si>
    <t>0CC</t>
  </si>
  <si>
    <t>FAGA LTDA. FUMIGACIONES AEREAS GAVIOTAS CIA.</t>
  </si>
  <si>
    <t>0CJ</t>
  </si>
  <si>
    <t>FARI LTDA. FUMIGACIONES AEREAS DEL ARIARI</t>
  </si>
  <si>
    <t>0CK</t>
  </si>
  <si>
    <t>FUMIGACION AEREA DEL ORIENTE S.A.S FARO</t>
  </si>
  <si>
    <t>0CP</t>
  </si>
  <si>
    <t>SERVICIOS AGRICOLAS FIBA S.A.S.</t>
  </si>
  <si>
    <t>PA31</t>
  </si>
  <si>
    <t>0CR</t>
  </si>
  <si>
    <t>SERVICIOS DE FUMIGACION AEREA GARAY S.A.S. FUMIGARAY  S.A.S.</t>
  </si>
  <si>
    <t>0CT</t>
  </si>
  <si>
    <t>FUMIGACIONES AEREAS DEL NORTE S.A.S.</t>
  </si>
  <si>
    <t>PA34</t>
  </si>
  <si>
    <t>0CW</t>
  </si>
  <si>
    <t>HELICE LTDA. FUMIGACION AEREA</t>
  </si>
  <si>
    <t>0DA</t>
  </si>
  <si>
    <t>SERVICIO AÉREO DE FUMIGACIÓN COLOMBIANA LTDA. "SAFUCO"</t>
  </si>
  <si>
    <t>0DC</t>
  </si>
  <si>
    <t>SAMA LTDA. SOCIEDAD AEROAGRICOLA DE MAGANGUE</t>
  </si>
  <si>
    <t>0DL</t>
  </si>
  <si>
    <t>FUMIVILLA LTDA FUMIGACIONES AEREAS DE VILLANUEVA  LIMITADA</t>
  </si>
  <si>
    <t>0DM</t>
  </si>
  <si>
    <t>SERVICIO DE FUMIGACIÓN AÉREA DEL CASANARE SFA LTDA</t>
  </si>
  <si>
    <t>0DP</t>
  </si>
  <si>
    <t>COMERCIALIZADORA ECO LIMITADA</t>
  </si>
  <si>
    <t>0DQ</t>
  </si>
  <si>
    <t>AMA LTDA. AVIONES Y MAQUINARIAS AGRICOLAS</t>
  </si>
  <si>
    <t>T210</t>
  </si>
  <si>
    <t>0DR</t>
  </si>
  <si>
    <t>SERVICIO AÉREO DEL ORIENTE S.A.S. "SAO S.A.S."</t>
  </si>
  <si>
    <t>0DS</t>
  </si>
  <si>
    <t>FAGAN S. EN C. FUMIGACION AEREA LOS GAVANES</t>
  </si>
  <si>
    <t>0DT</t>
  </si>
  <si>
    <t>SERVICIOS AEROAGRICOLAS DEL CASANARE S.A.S. - SAAC S.A.S.</t>
  </si>
  <si>
    <t>0DU</t>
  </si>
  <si>
    <t>ASPERSIONES TECNICAS DEL CAMPO LIMITADA AEROTEC LTDA.</t>
  </si>
  <si>
    <t>0DW</t>
  </si>
  <si>
    <t>QUIMBAYA EXPLORACION Y RECURSOS GEOMATICOS S.A.S. QUERGEO S.A.S.</t>
  </si>
  <si>
    <t>AF</t>
  </si>
  <si>
    <t>C182</t>
  </si>
  <si>
    <t>0DX</t>
  </si>
  <si>
    <t>TRABAJOS AEREOS ESPECIALES AVIACION AGRICOLA S.A.S. TAES S.A.S.</t>
  </si>
  <si>
    <t>C208</t>
  </si>
  <si>
    <t>0DY</t>
  </si>
  <si>
    <t>COMPAÑIA COLOMBIANA DE AEROSERVICIOS C.C.A. LTDA.</t>
  </si>
  <si>
    <t>0DZ</t>
  </si>
  <si>
    <t>FUNDACION CARDIOVASCULAR DE COLOMBIA</t>
  </si>
  <si>
    <t>AB</t>
  </si>
  <si>
    <t>LJ31</t>
  </si>
  <si>
    <t>0EA</t>
  </si>
  <si>
    <t>COLCHARTER IPS S.A.S.</t>
  </si>
  <si>
    <t>C421</t>
  </si>
  <si>
    <t>C414</t>
  </si>
  <si>
    <t>B190</t>
  </si>
  <si>
    <t>0EB</t>
  </si>
  <si>
    <t>ISATECH CORPORATION S A S</t>
  </si>
  <si>
    <t>0EC</t>
  </si>
  <si>
    <t>SAE SERVICIOS AÉREOS ESPECIALES GLOBAL LIFE AMBULANCIAS S.A.S.</t>
  </si>
  <si>
    <t>0ED</t>
  </si>
  <si>
    <t>GOOD - FLY  CO  S.A.S</t>
  </si>
  <si>
    <t>0EG</t>
  </si>
  <si>
    <t>VANNET S.A.S.</t>
  </si>
  <si>
    <t>C402</t>
  </si>
  <si>
    <t>1AE</t>
  </si>
  <si>
    <t>AERO APOYO LTDA. TRANSPORTE AEREO DE APOYO PETROLERO</t>
  </si>
  <si>
    <t>TA</t>
  </si>
  <si>
    <t>C172</t>
  </si>
  <si>
    <t>1AM</t>
  </si>
  <si>
    <t>AEROTAXI DEL ORIENTE COLOMBIANO AEROCOL S.A.S</t>
  </si>
  <si>
    <t>1AP</t>
  </si>
  <si>
    <t>LINEAS AEREAS GALAN LIMITADA AEROGALAN</t>
  </si>
  <si>
    <t>1AS</t>
  </si>
  <si>
    <t>TAXI AEREO DEL ALTO MENEGUA LTDA.-AEROMENEGUA LTDA-</t>
  </si>
  <si>
    <t>1BB</t>
  </si>
  <si>
    <t>AEROLINEAS DEL LLANO S.A.S. - ALLAS S.A.S.</t>
  </si>
  <si>
    <t>PA32</t>
  </si>
  <si>
    <t>DC3T</t>
  </si>
  <si>
    <t>ULAC</t>
  </si>
  <si>
    <t>DC3</t>
  </si>
  <si>
    <t>1BC</t>
  </si>
  <si>
    <t>INTERNACIONAL EJECUTIVA DE AVIACION S.A.S.</t>
  </si>
  <si>
    <t>B350</t>
  </si>
  <si>
    <t>CL30</t>
  </si>
  <si>
    <t>1BE</t>
  </si>
  <si>
    <t>AEROTAXI DEL UPIA S.A.S.  AERUPIA S.A.S.</t>
  </si>
  <si>
    <t>BN2P</t>
  </si>
  <si>
    <t>1BG</t>
  </si>
  <si>
    <t>B737</t>
  </si>
  <si>
    <t>BE40</t>
  </si>
  <si>
    <t>AN12</t>
  </si>
  <si>
    <t>1BO</t>
  </si>
  <si>
    <t>COMPAÑIA DE VUELO DE HELICOPTEROS COMERCIALES S.A.S. HELIFLY S.A.S.</t>
  </si>
  <si>
    <t>B06</t>
  </si>
  <si>
    <t>1BP</t>
  </si>
  <si>
    <t>AEROLINEAS PETROLERAS S.A.S. - ALPES S.A.S.</t>
  </si>
  <si>
    <t>1BR</t>
  </si>
  <si>
    <t>AEROLINEAS LLANERAS ARALL LTDA.</t>
  </si>
  <si>
    <t>1BT</t>
  </si>
  <si>
    <t>AEROVIAS REGIONALES DEL ORIENTE S.A.S. ARO S.A.S.</t>
  </si>
  <si>
    <t>1CG</t>
  </si>
  <si>
    <t>AVIONES DEL CESAR S.A.S.</t>
  </si>
  <si>
    <t>B212</t>
  </si>
  <si>
    <t>1CV</t>
  </si>
  <si>
    <t>HELISERVICE LTDA</t>
  </si>
  <si>
    <t>1CW</t>
  </si>
  <si>
    <t>VERTICAL DE AVIACION S.A.S.</t>
  </si>
  <si>
    <t>MI8</t>
  </si>
  <si>
    <t>1DF</t>
  </si>
  <si>
    <t>LINEAS AEREAS DEL NORTE DE SANTANDER S.A.S. LANS S.A.S.</t>
  </si>
  <si>
    <t>C90A</t>
  </si>
  <si>
    <t>1DS</t>
  </si>
  <si>
    <t>RIO SUR S. A.</t>
  </si>
  <si>
    <t>BE9L</t>
  </si>
  <si>
    <t>1DY</t>
  </si>
  <si>
    <t>SERVICIO AEREO REGIONAL SAER LTDA</t>
  </si>
  <si>
    <t>1ED</t>
  </si>
  <si>
    <t>SERVICIOS AEREOS PANAMERICANOS SARPA S.A.S.</t>
  </si>
  <si>
    <t>JS32</t>
  </si>
  <si>
    <t>E135</t>
  </si>
  <si>
    <t>R22</t>
  </si>
  <si>
    <t>1EE</t>
  </si>
  <si>
    <t>SASA SOCIEDAD AERONAUTICA DE SANTANDER S.A.</t>
  </si>
  <si>
    <t>1EG</t>
  </si>
  <si>
    <t>SERVICIOS AEREOS DEL GUAVIARE LIMITADA SAVIARE LTDA.</t>
  </si>
  <si>
    <t>1EH</t>
  </si>
  <si>
    <t>SERVICIO AEREO DE CAPURGANA S.A. - SEARCA S.A.</t>
  </si>
  <si>
    <t>CR</t>
  </si>
  <si>
    <t>GLF4</t>
  </si>
  <si>
    <t>L410</t>
  </si>
  <si>
    <t>1EN</t>
  </si>
  <si>
    <t>SERVICIOS INTEGRALES HELICOPORTADOS S.A.S. - SICHER HELICOPTERS S.A.S.</t>
  </si>
  <si>
    <t>B105</t>
  </si>
  <si>
    <t>B412</t>
  </si>
  <si>
    <t>EC35</t>
  </si>
  <si>
    <t>1EQ</t>
  </si>
  <si>
    <t>TAERCO LTDA. TAXI AEREO COLOMBIANO</t>
  </si>
  <si>
    <t>P28A</t>
  </si>
  <si>
    <t>1EY</t>
  </si>
  <si>
    <t>TRANSPORTES AEREOS DEL ARIARI S.A.S. - TARI S.A.S.</t>
  </si>
  <si>
    <t>1FC</t>
  </si>
  <si>
    <t>TRANSPORTE AEREO DE COLOMBIA S.A. TAC S.A.</t>
  </si>
  <si>
    <t>SC</t>
  </si>
  <si>
    <t>PA46</t>
  </si>
  <si>
    <t>1FQ</t>
  </si>
  <si>
    <t>AEROCHARTER ANDINA S.A</t>
  </si>
  <si>
    <t>B60T</t>
  </si>
  <si>
    <t>C303</t>
  </si>
  <si>
    <t>1FR</t>
  </si>
  <si>
    <t>AEROEJECUTIVOS DE ANTIOQUIA S.A.</t>
  </si>
  <si>
    <t>1FT</t>
  </si>
  <si>
    <t>AEROEXPRESO DEL PACIFICO S.A.</t>
  </si>
  <si>
    <t>1FU</t>
  </si>
  <si>
    <t>HELISTAR S.A.S.</t>
  </si>
  <si>
    <t>A139</t>
  </si>
  <si>
    <t>BE35</t>
  </si>
  <si>
    <t>EC45</t>
  </si>
  <si>
    <t>1FV</t>
  </si>
  <si>
    <t>AVIOCHARTER S.A.S.</t>
  </si>
  <si>
    <t>1FZ</t>
  </si>
  <si>
    <t>HELI JET SAS</t>
  </si>
  <si>
    <t>1GB</t>
  </si>
  <si>
    <t>HELIGOLFO S.A.S.</t>
  </si>
  <si>
    <t>1GC</t>
  </si>
  <si>
    <t>AEROEXPRESS S.A.S.</t>
  </si>
  <si>
    <t>R66</t>
  </si>
  <si>
    <t>R44</t>
  </si>
  <si>
    <t>1GJ</t>
  </si>
  <si>
    <t>AERO SERVICIOS ESPECIALIZADOS ASES S.A.S</t>
  </si>
  <si>
    <t>S76</t>
  </si>
  <si>
    <t>1GK</t>
  </si>
  <si>
    <t>AEROESTAR LTDA</t>
  </si>
  <si>
    <t>1GM</t>
  </si>
  <si>
    <t>DELTA HELICOPTEROS S.A.S.</t>
  </si>
  <si>
    <t>1GO</t>
  </si>
  <si>
    <t>GLOBAL SERVICE AVIATION S.A.S.</t>
  </si>
  <si>
    <t>1GP</t>
  </si>
  <si>
    <t>AERO TAXI GUAYMARAL ATG  S.A.S.</t>
  </si>
  <si>
    <t>1GQ</t>
  </si>
  <si>
    <t>AMBULANCIAS AEREAS DE COLOMBIA S.A.S.</t>
  </si>
  <si>
    <t>1GR</t>
  </si>
  <si>
    <t>PACIFICA DE AVIACION S.A.S.</t>
  </si>
  <si>
    <t>1GS</t>
  </si>
  <si>
    <t>SOLAIR S. A. S.</t>
  </si>
  <si>
    <t>1GU</t>
  </si>
  <si>
    <t>AMERICA'S AIR SAS</t>
  </si>
  <si>
    <t>1GW</t>
  </si>
  <si>
    <t>CHARTER EXPRESS S.A.S.</t>
  </si>
  <si>
    <t>1GY</t>
  </si>
  <si>
    <t>HELISUR S.A.S.</t>
  </si>
  <si>
    <t>B407</t>
  </si>
  <si>
    <t>1HB</t>
  </si>
  <si>
    <t>HANGAR 29 S.A.S.</t>
  </si>
  <si>
    <t>1HC</t>
  </si>
  <si>
    <t>TRANSPACIFICOS Y CIA S.A.S.</t>
  </si>
  <si>
    <t>1HD</t>
  </si>
  <si>
    <t>SIS SOLUCIONES INTEGRALES GNSS S.A.S.</t>
  </si>
  <si>
    <t>H500</t>
  </si>
  <si>
    <t>2EO</t>
  </si>
  <si>
    <t>LATINOAMERICANA DE SERVICIOS AEREO S.A.S. LASER AEREO S.A.S.</t>
  </si>
  <si>
    <t>AN26</t>
  </si>
  <si>
    <t>6AD</t>
  </si>
  <si>
    <t>AIR COLOMBIA S.A.S.</t>
  </si>
  <si>
    <t>CA</t>
  </si>
  <si>
    <t>6AF</t>
  </si>
  <si>
    <t>AEROLINEAS ANDINAS S.A</t>
  </si>
  <si>
    <t>AAL</t>
  </si>
  <si>
    <t>AMERICAN AIR LINES</t>
  </si>
  <si>
    <t>PA</t>
  </si>
  <si>
    <t>A319</t>
  </si>
  <si>
    <t>ACA</t>
  </si>
  <si>
    <t>AIR CANADA SUCURSAL COLOMBIA</t>
  </si>
  <si>
    <t>B763</t>
  </si>
  <si>
    <t>AJT</t>
  </si>
  <si>
    <t>AMERIJET INTERNATIONAL COLOMBIA</t>
  </si>
  <si>
    <t>B722</t>
  </si>
  <si>
    <t>AMX</t>
  </si>
  <si>
    <t>AEROVIAS DE MEXICO S. A. AEROMEXICO SUCURSAL COLOMBIA</t>
  </si>
  <si>
    <t>ANQ</t>
  </si>
  <si>
    <t>AEROLINEA DE ANTIOQUIA S.A.S.</t>
  </si>
  <si>
    <t>DO28</t>
  </si>
  <si>
    <t>ARE</t>
  </si>
  <si>
    <t>AEROVIAS DE INTEGRACION REGIONAL S.A. AIRES S.A.</t>
  </si>
  <si>
    <t>TR</t>
  </si>
  <si>
    <t>A320</t>
  </si>
  <si>
    <t>ARG</t>
  </si>
  <si>
    <t>AEROLINEAS ARGENTINAS</t>
  </si>
  <si>
    <t>A330</t>
  </si>
  <si>
    <t>AVA</t>
  </si>
  <si>
    <t>AEROVIAS DEL CONTINENTE AMERICANO S.A. AVIANCA</t>
  </si>
  <si>
    <t>B788</t>
  </si>
  <si>
    <t>A318</t>
  </si>
  <si>
    <t>AT76</t>
  </si>
  <si>
    <t>A321</t>
  </si>
  <si>
    <t>A332</t>
  </si>
  <si>
    <t>CLX</t>
  </si>
  <si>
    <t>CARGOLUX AIRLINES INTERNATIONAL S.A. SUCURSAL COLOMBIA.</t>
  </si>
  <si>
    <t>B742</t>
  </si>
  <si>
    <t>CMP</t>
  </si>
  <si>
    <t>COMPAÑIA PANAMEÑA DE AVIACION S.A. COPA AIRLINES</t>
  </si>
  <si>
    <t>E190</t>
  </si>
  <si>
    <t>CUB</t>
  </si>
  <si>
    <t>COMPANIA NACIONAL CUBANA DE AVIACION.</t>
  </si>
  <si>
    <t>AN32</t>
  </si>
  <si>
    <t>DAE</t>
  </si>
  <si>
    <t>DHL AERO EXPRESO S.A. SUCURSAL COLOMBIA</t>
  </si>
  <si>
    <t>B752</t>
  </si>
  <si>
    <t>DAL</t>
  </si>
  <si>
    <t>DELTA AIR LINES INC. SUCURSAL DE COLOMBIA</t>
  </si>
  <si>
    <t>B738</t>
  </si>
  <si>
    <t>DLH</t>
  </si>
  <si>
    <t>DEUTSCHE LUFTHANSA AKTIENGESELLSCHAFT</t>
  </si>
  <si>
    <t>A340</t>
  </si>
  <si>
    <t>EFY</t>
  </si>
  <si>
    <t>EMPRESA AÉREA DE SERVICIOS Y FACILITACIÓN LOGÍSTICA INTEGRAL S.A. - EASYFLY S.A.</t>
  </si>
  <si>
    <t>AT45</t>
  </si>
  <si>
    <t>JS41</t>
  </si>
  <si>
    <t>FDX</t>
  </si>
  <si>
    <t>FEDERAL EXPRESS CORPORATION</t>
  </si>
  <si>
    <t>HEL</t>
  </si>
  <si>
    <t>HELICOPTEROS NACIONALES DE COLOMBIA S.A.S. "HELICOL S.A.S."</t>
  </si>
  <si>
    <t>A119</t>
  </si>
  <si>
    <t>IBE</t>
  </si>
  <si>
    <t>IBERIA LINEAS AEREAS DE ESPANA SOCIEDAD ANONIMA OPERADORA SUCURSAL COLOMBIANA - IBERIA OPERADORA</t>
  </si>
  <si>
    <t>JBU</t>
  </si>
  <si>
    <t>JETBLUE AIRWAYS CORPORATION-SUCURSAL COLOMBIA</t>
  </si>
  <si>
    <t>KRE</t>
  </si>
  <si>
    <t>AEROSUCRE S.A.</t>
  </si>
  <si>
    <t>LAE</t>
  </si>
  <si>
    <t>LINEA AEREA CARGUERA DE COLOMBIA S.A.</t>
  </si>
  <si>
    <t>LAN</t>
  </si>
  <si>
    <t>LATAM AIRLINES GROUP S.A.</t>
  </si>
  <si>
    <t>LPE</t>
  </si>
  <si>
    <t>LAN PERU S.A. SUCURSAL COLOMBIA</t>
  </si>
  <si>
    <t>LTG</t>
  </si>
  <si>
    <t>ABSA AEROLINEAS BRASILERAS S.A</t>
  </si>
  <si>
    <t>MAA</t>
  </si>
  <si>
    <t>MASAIR. AEROTRANSPORTES MAS DE CARGA SUCURSAL COL.</t>
  </si>
  <si>
    <t>NKS</t>
  </si>
  <si>
    <t>SPIRIT AIRLINES INC</t>
  </si>
  <si>
    <t>NSE</t>
  </si>
  <si>
    <t>SERVICIO AEREO A TERRITORIOS NACIONALES  S.A. - SATENA</t>
  </si>
  <si>
    <t>E170</t>
  </si>
  <si>
    <t>E145</t>
  </si>
  <si>
    <t>Y12</t>
  </si>
  <si>
    <t>OAA</t>
  </si>
  <si>
    <t>AVIONES PUBLICITARIOS DE COLOMBIA  S.A.S AERIAL SIGN S.A.S</t>
  </si>
  <si>
    <t>OEF</t>
  </si>
  <si>
    <t>MG MEDICAL GROUP S.A.S.</t>
  </si>
  <si>
    <t>ONE</t>
  </si>
  <si>
    <t>OCEANAIR LINHAS AEREAS S A SUCURSAL COLOMBIA</t>
  </si>
  <si>
    <t>PST</t>
  </si>
  <si>
    <t>AIR PANAMA SUCURSAL COLOMBIA</t>
  </si>
  <si>
    <t>F28</t>
  </si>
  <si>
    <t>F100</t>
  </si>
  <si>
    <t>RPB</t>
  </si>
  <si>
    <t>AEROREPUBLICA S.A.</t>
  </si>
  <si>
    <t>SDK</t>
  </si>
  <si>
    <t>SOCIEDAD AEREA DEL CAQUETA LTDA.</t>
  </si>
  <si>
    <t>TAE</t>
  </si>
  <si>
    <t>EMPRESA PUBLICA TAME LINEA AEREA DEL ECUADOR TAME EP SUCURSAL COLOMBIA. SIGLA TAME EP SUCURSAL COLOM</t>
  </si>
  <si>
    <t>TAI</t>
  </si>
  <si>
    <t>TACA INTERNATIONAL AIRLINES S A SUCURSAL COLOMBIA</t>
  </si>
  <si>
    <t>TAM</t>
  </si>
  <si>
    <t>TAM LINHAS AEREAS S A SUCURSAL COLOMBIA</t>
  </si>
  <si>
    <t>TPA</t>
  </si>
  <si>
    <t>TAMPA CARGO S.A.S</t>
  </si>
  <si>
    <t>TPU</t>
  </si>
  <si>
    <t>TRANS AMERICAN AIRLINES S.A. SUCURSAL COLOMBIA</t>
  </si>
  <si>
    <t>UAL</t>
  </si>
  <si>
    <t>UNITED AIRLINES INC.</t>
  </si>
  <si>
    <t>PC</t>
  </si>
  <si>
    <t>UPS</t>
  </si>
  <si>
    <t>UNITED PARCEL SERVICE CO. SUCURSAL COLOMBIA</t>
  </si>
  <si>
    <t>VEC</t>
  </si>
  <si>
    <t>VENSECAR INTERNACIONAL C. A.  SUCURSAL COLOMBIA</t>
  </si>
  <si>
    <t>B734</t>
  </si>
  <si>
    <t>VVC</t>
  </si>
  <si>
    <t>FAST COLOMBIA S.A.S.</t>
  </si>
  <si>
    <t>AER CARIBE</t>
  </si>
  <si>
    <t xml:space="preserve">TRIPULACION </t>
  </si>
  <si>
    <t>SEGUROS</t>
  </si>
  <si>
    <t>SERVICIOS AERONAUTICOS</t>
  </si>
  <si>
    <t>MANTENIMIENTO</t>
  </si>
  <si>
    <t>SERVICIO A PASAJEROS</t>
  </si>
  <si>
    <t>COMBUSTIBLE</t>
  </si>
  <si>
    <t>DEPRECIACION</t>
  </si>
  <si>
    <t>ARRIENDOS</t>
  </si>
  <si>
    <t>ADMINISTRACION</t>
  </si>
  <si>
    <t>VENTAS</t>
  </si>
  <si>
    <t>FINANCIERO</t>
  </si>
  <si>
    <t>Suma de Numero Horas</t>
  </si>
  <si>
    <t>Suma de Numero Aeronaves</t>
  </si>
  <si>
    <t>EMPRESA</t>
  </si>
  <si>
    <t>DESIGNADORES</t>
  </si>
  <si>
    <t>TOTAL COSTOS DIRECTOS</t>
  </si>
  <si>
    <t>TOTAL COSTOS INDIRECTOS</t>
  </si>
  <si>
    <t>AVA-ARE</t>
  </si>
  <si>
    <t>ARE-AVA-VVC</t>
  </si>
  <si>
    <t>Promedio</t>
  </si>
  <si>
    <t>EFY-NSE</t>
  </si>
  <si>
    <t>TAC</t>
  </si>
  <si>
    <t>PARTICIPACION</t>
  </si>
  <si>
    <t xml:space="preserve">Total Tripulación  </t>
  </si>
  <si>
    <t xml:space="preserve">Total Seguros </t>
  </si>
  <si>
    <t xml:space="preserve">Total Servicios Aeronaúticos </t>
  </si>
  <si>
    <t xml:space="preserve">Total Mantenimiento </t>
  </si>
  <si>
    <t xml:space="preserve">Total Servicio a Pasajeros </t>
  </si>
  <si>
    <t xml:space="preserve">Total Combustible </t>
  </si>
  <si>
    <t xml:space="preserve">Total Depreciación </t>
  </si>
  <si>
    <t xml:space="preserve">Total Arriendo </t>
  </si>
  <si>
    <t xml:space="preserve">Total Administración </t>
  </si>
  <si>
    <t xml:space="preserve">Total Ventas </t>
  </si>
  <si>
    <t xml:space="preserve">Total Financieros </t>
  </si>
  <si>
    <t>EMPRESAS DE TRANSPORTE PASAJEROS REGULAR NACIONAL</t>
  </si>
  <si>
    <t>COSTOS DE OPERACIÓN POR TIPO DE AERONAVE - II SEMESTRE DE 2017</t>
  </si>
  <si>
    <t>Actividad</t>
  </si>
  <si>
    <t>Designadores</t>
  </si>
  <si>
    <t>EMPRESAS DE TRANSPORTE AEREO COMERCIAL REGIONAL</t>
  </si>
  <si>
    <t>AES</t>
  </si>
  <si>
    <t>PARTICIPACIÓN</t>
  </si>
  <si>
    <t>EMPRESAS DE TRANSPORTE AEREO - CARGA</t>
  </si>
  <si>
    <t>1FU-HEL</t>
  </si>
  <si>
    <t>HEL-1FU</t>
  </si>
  <si>
    <t>1FQ-1B0</t>
  </si>
  <si>
    <t>1FQ-HEL</t>
  </si>
  <si>
    <t>1CG-1FU-1FQ-1CG-1GM-HEL-1CV-1FU-1EE</t>
  </si>
  <si>
    <t>1BC-1DS</t>
  </si>
  <si>
    <t>1FU-HEL-1EN</t>
  </si>
  <si>
    <t>1AE-1BP-1AM-1BT-1GU</t>
  </si>
  <si>
    <t>1AE-1AS-1BB-1BT-1DF-1FZ</t>
  </si>
  <si>
    <t>1AE-1AM-1BP-1BR-1BT-1DO-1EQ-1FR-1FZ-1HC</t>
  </si>
  <si>
    <t>1DO-1FR</t>
  </si>
  <si>
    <t>1BE-1DY-1FZ</t>
  </si>
  <si>
    <t>1FQ-1FZ</t>
  </si>
  <si>
    <t>1FR-1FV-1GB-3GH</t>
  </si>
  <si>
    <t>1BB-2EO</t>
  </si>
  <si>
    <t>1DY-1EY</t>
  </si>
  <si>
    <t>1BB-1BT</t>
  </si>
  <si>
    <t>1AP-1BE-1CG-1DO-1GK-1GP-1GS-1GZ-1HC-2EO</t>
  </si>
  <si>
    <t>1AP-1BB-1GK</t>
  </si>
  <si>
    <t>1AP-1CG-1DF-1DY-1GP-1GR-1GS</t>
  </si>
  <si>
    <t>1DE</t>
  </si>
  <si>
    <t>1FQ-1EN</t>
  </si>
  <si>
    <t>EMPRESAS DE TRANSPORTE AEREO AEROTAXIS</t>
  </si>
  <si>
    <t>0AC-0AH-0EB-0EC-1GQ</t>
  </si>
  <si>
    <t>0EA-0EC-0ED-0EF</t>
  </si>
  <si>
    <t>OBE</t>
  </si>
  <si>
    <t>0BT-0CR</t>
  </si>
  <si>
    <t>0BH-0CR</t>
  </si>
  <si>
    <t>0BE-0BM-0DU-0BR-0CC-0DS-0CJ-0DL-0CW-0DC-0DA-0DR-0DT-0DX</t>
  </si>
  <si>
    <t>EMPRESAS DE   ESPECIAL</t>
  </si>
  <si>
    <t>0EA - 6AI</t>
  </si>
  <si>
    <t>0EB - 0DW</t>
  </si>
  <si>
    <t>0AC - 0EB - 1GO</t>
  </si>
  <si>
    <t>0AA</t>
  </si>
  <si>
    <t>1GQ -0EA</t>
  </si>
  <si>
    <t>0AA - 0EF</t>
  </si>
  <si>
    <t>0EA - 0ED -0EF - 1GO</t>
  </si>
  <si>
    <t>EMPRESAS DE TRANSPORTE AEREO - AVIACION AGRICOLA</t>
  </si>
  <si>
    <t>1GH</t>
  </si>
  <si>
    <t>EMPRESAS DE TRANSPORTE AEREO - ESPECIAL DE CARGA</t>
  </si>
  <si>
    <t>COSTOS DE OPERACIÓN II SEMESTRE DE 2017 POR DESIGNADOR</t>
  </si>
  <si>
    <t>MODALIDADES</t>
  </si>
  <si>
    <t>No. EMPRE. PRESENTARÓN INFORME</t>
  </si>
  <si>
    <t>TOTAL EMPRESAS VIGENTES</t>
  </si>
  <si>
    <t>% COBERTURA</t>
  </si>
  <si>
    <t>TRANSPORTE AÉREO PASAJEROS REGULAR NACIONAL</t>
  </si>
  <si>
    <t>TRANSPORTE AÉREO PASAJEROS REGULAR INTERNACIONAL</t>
  </si>
  <si>
    <t>TRANSPORTE AÉREO CARGA NACIONAL</t>
  </si>
  <si>
    <t>TRANASPORTE AÉREO CARGA INTERNACIONAL</t>
  </si>
  <si>
    <t>TRANSPORTE AÉREO  COMERCIAL REGIONAL</t>
  </si>
  <si>
    <t>TRANSPORTE AÉREO ESPECIAL DE CARGA</t>
  </si>
  <si>
    <t>TRANSPORTE AÉREO  NO REGULAR  -AEROTAXIS</t>
  </si>
  <si>
    <t>TRABAJOS AÉREOS ESPECIALES - AVIACION AGRICOLA</t>
  </si>
  <si>
    <r>
      <t xml:space="preserve">TRABAJOS AÉREOS ESPECIALES: </t>
    </r>
    <r>
      <rPr>
        <sz val="10"/>
        <color indexed="8"/>
        <rFont val="Calibri"/>
        <family val="2"/>
      </rPr>
      <t>(Publicidad, aerofotografía, ambulancia, etc.)</t>
    </r>
  </si>
  <si>
    <t>TRANSPORTE AÉREO CARGA INTERNACIONAL: ABX Air, Centurion, Martinair Holland</t>
  </si>
  <si>
    <t>TRABAJOS AÉREOS ESPECIALES - AVIACION AGRICOLA:  SADELL</t>
  </si>
  <si>
    <t>CONCEPTOS</t>
  </si>
  <si>
    <t>PARTICIPACIÓN %</t>
  </si>
  <si>
    <t>VARIACIÓN %</t>
  </si>
  <si>
    <t xml:space="preserve">Tripulación  </t>
  </si>
  <si>
    <t>Seguros</t>
  </si>
  <si>
    <t xml:space="preserve">Servicios Aeronaúticos </t>
  </si>
  <si>
    <t xml:space="preserve">Mantenimiento </t>
  </si>
  <si>
    <t>servicio de pasajeros</t>
  </si>
  <si>
    <t xml:space="preserve">Combustible </t>
  </si>
  <si>
    <t>Depreciación</t>
  </si>
  <si>
    <t xml:space="preserve">Arriendo </t>
  </si>
  <si>
    <t xml:space="preserve">Administración </t>
  </si>
  <si>
    <t>Ventas</t>
  </si>
  <si>
    <t>Financieros</t>
  </si>
  <si>
    <t>COSTOS  TOTALES</t>
  </si>
  <si>
    <t>Número Horas</t>
  </si>
  <si>
    <t>Número   Aeronaves</t>
  </si>
  <si>
    <t>II SEMESTRE 2016</t>
  </si>
  <si>
    <t>II SEMESTRE 2017</t>
  </si>
  <si>
    <t>COBERTURA COSTOS DE OPERACIÓN II SEMESTRE 2017</t>
  </si>
  <si>
    <t>Comparativo Costos de Operación Transporte regular Domestico II semestre</t>
  </si>
  <si>
    <t>TOTAL COBERTURA II SEMESTRE AÑO 2017</t>
  </si>
  <si>
    <t>BASE DE DATOS 18/07/2018</t>
  </si>
  <si>
    <r>
      <rPr>
        <b/>
        <sz val="11"/>
        <color theme="1"/>
        <rFont val="Calibri"/>
        <family val="2"/>
      </rPr>
      <t>Nota:</t>
    </r>
    <r>
      <rPr>
        <sz val="11"/>
        <color theme="1"/>
        <rFont val="Calibri"/>
        <family val="2"/>
      </rPr>
      <t xml:space="preserve"> Las siguientes empresas no presentaron costos de operación del II Semestre de 2017</t>
    </r>
  </si>
  <si>
    <t>TRANSPORTE AÉREO PASAJEROS REGULAR INTERNACIONAL: Aerogal, Air Europa, Air France, KLM, Turkish</t>
  </si>
  <si>
    <t>TRANSPORTE AÉREO CARGA NACIONAL: Laser Aero, LAS (Fuera de Tiempo)</t>
  </si>
  <si>
    <t>TRANSPORTE AÉREO  NO REGULAR  -AEROTAXIS: Central charter (Fuera de la fecha), Helijet, Nacional de Aviación, taxco, VIP Helicopters de colombia, Viana</t>
  </si>
  <si>
    <t>DE UN TOTAL DE 163 EMPRESAS VIGENTES CON LA OBLIGACIÓN DE PRESENTAR LOS INFORMES DE COSTOS DE OPERACIÓN DEL II SEMESTRE  DE 2017, 137 ESTABLECIMIENTOS AERONÁUTICOS PRESENTARON REPORTES, LO QUE  REPRESENTA EL 84 % DE COBERTURA. 4% MENOS DE COBERTURA COMPARADO CON EL II SEMESTRE  DEL AÑO 2016.</t>
  </si>
  <si>
    <t>TRABAJOS AÉREOS ESPECIALES: Medical Fly, SKY ambulance, Aeroestar, Aviones del cesár, Fundacion patrulla Aérea del choco</t>
  </si>
  <si>
    <t>CONTENIDO</t>
  </si>
  <si>
    <t>PAG</t>
  </si>
  <si>
    <t>CONCEPTO</t>
  </si>
  <si>
    <t>RELACION EMPRESA - TIPO DE AERONAVE</t>
  </si>
  <si>
    <t>COBERTURA</t>
  </si>
  <si>
    <t xml:space="preserve">EMPRESAS DE TRANSPORTE AEREO PASAJEROS NACIONAL REGULAR </t>
  </si>
  <si>
    <t>EMPRESAS DE TRANSPORTE AEREO CARGA NACIONAL</t>
  </si>
  <si>
    <t>EMPRESAS DE TRANSPORTE AEREO- AEROTAXIS</t>
  </si>
  <si>
    <t>TRABAJOS AEREOS ESPECIALES</t>
  </si>
  <si>
    <t>TRABAJOS AEREOS ESPECIALES - AVIACION AGRICOLA</t>
  </si>
  <si>
    <t>ESPECIAL DE CARGA</t>
  </si>
  <si>
    <t>COMPARATIVO EMPRESAS PAX REGULAR NACIONAL II SEMESTRE 2017 VS 2016</t>
  </si>
  <si>
    <t>COSTOS DE OPERACIÓN POR TIPO DE AERONAVE II SEMESTRE DE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</si>
</sst>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_-* #,##0_-;\-* #,##0_-;_-* &quot;-&quot;??_-;_-@_-"/>
    <numFmt numFmtId="166" formatCode="#,##0_ ;\-#,##0\ "/>
  </numFmts>
  <fonts count="27" x14ac:knownFonts="1">
    <font>
      <sz val="10"/>
      <color theme="1"/>
      <name val="Tahoma"/>
      <family val="2"/>
    </font>
    <font>
      <sz val="11"/>
      <color theme="1"/>
      <name val="Calibri"/>
      <family val="2"/>
      <scheme val="minor"/>
    </font>
    <font>
      <sz val="11"/>
      <color theme="1"/>
      <name val="Calibri"/>
      <family val="2"/>
      <scheme val="minor"/>
    </font>
    <font>
      <sz val="10"/>
      <color theme="1"/>
      <name val="Tahoma"/>
      <family val="2"/>
    </font>
    <font>
      <b/>
      <sz val="10"/>
      <color theme="1"/>
      <name val="Tahoma"/>
      <family val="2"/>
    </font>
    <font>
      <sz val="10"/>
      <name val="Calibri"/>
      <family val="2"/>
    </font>
    <font>
      <sz val="11"/>
      <color theme="1"/>
      <name val="Calibri"/>
      <family val="2"/>
    </font>
    <font>
      <b/>
      <sz val="10"/>
      <name val="Arial"/>
      <family val="2"/>
    </font>
    <font>
      <u/>
      <sz val="11"/>
      <color theme="10"/>
      <name val="Calibri"/>
      <family val="2"/>
      <scheme val="minor"/>
    </font>
    <font>
      <b/>
      <u/>
      <sz val="11"/>
      <color theme="3"/>
      <name val="Calibri"/>
      <family val="2"/>
    </font>
    <font>
      <b/>
      <u/>
      <sz val="11"/>
      <name val="Calibri"/>
      <family val="2"/>
    </font>
    <font>
      <b/>
      <sz val="10"/>
      <color theme="1"/>
      <name val="Arial"/>
      <family val="2"/>
    </font>
    <font>
      <b/>
      <sz val="11"/>
      <color theme="1"/>
      <name val="Arial"/>
      <family val="2"/>
    </font>
    <font>
      <sz val="11"/>
      <color theme="1"/>
      <name val="Arial"/>
      <family val="2"/>
    </font>
    <font>
      <b/>
      <sz val="16"/>
      <color theme="1"/>
      <name val="Calibri"/>
      <family val="2"/>
      <scheme val="minor"/>
    </font>
    <font>
      <b/>
      <sz val="11"/>
      <color theme="1"/>
      <name val="Calibri"/>
      <family val="2"/>
    </font>
    <font>
      <b/>
      <sz val="11"/>
      <color theme="1"/>
      <name val="Calibri"/>
      <family val="2"/>
      <scheme val="minor"/>
    </font>
    <font>
      <b/>
      <sz val="15"/>
      <color theme="1"/>
      <name val="Tahoma"/>
      <family val="2"/>
    </font>
    <font>
      <sz val="11"/>
      <name val="Calibri"/>
      <family val="2"/>
    </font>
    <font>
      <sz val="10"/>
      <color theme="1"/>
      <name val="Calibri"/>
      <family val="2"/>
    </font>
    <font>
      <sz val="10"/>
      <color indexed="8"/>
      <name val="Calibri"/>
      <family val="2"/>
    </font>
    <font>
      <sz val="8"/>
      <name val="Arial"/>
      <family val="2"/>
    </font>
    <font>
      <b/>
      <sz val="13"/>
      <color theme="1"/>
      <name val="Calibri"/>
      <family val="2"/>
      <scheme val="minor"/>
    </font>
    <font>
      <sz val="10"/>
      <name val="Arial"/>
      <family val="2"/>
    </font>
    <font>
      <b/>
      <sz val="18"/>
      <color theme="1"/>
      <name val="Arial"/>
      <family val="2"/>
    </font>
    <font>
      <sz val="16"/>
      <color theme="1"/>
      <name val="Arial"/>
      <family val="2"/>
    </font>
    <font>
      <u/>
      <sz val="14"/>
      <color rgb="FF0070C0"/>
      <name val="Arial"/>
      <family val="2"/>
    </font>
  </fonts>
  <fills count="11">
    <fill>
      <patternFill patternType="none"/>
    </fill>
    <fill>
      <patternFill patternType="gray125"/>
    </fill>
    <fill>
      <patternFill patternType="solid">
        <fgColor theme="4" tint="0.79998168889431442"/>
        <bgColor theme="4" tint="0.79998168889431442"/>
      </patternFill>
    </fill>
    <fill>
      <patternFill patternType="solid">
        <fgColor theme="4" tint="0.39997558519241921"/>
        <bgColor theme="4" tint="0.79998168889431442"/>
      </patternFill>
    </fill>
    <fill>
      <patternFill patternType="solid">
        <fgColor theme="3" tint="0.3999755851924192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3" tint="0.59999389629810485"/>
        <bgColor theme="4" tint="0.79998168889431442"/>
      </patternFill>
    </fill>
    <fill>
      <patternFill patternType="solid">
        <fgColor theme="3" tint="0.79998168889431442"/>
        <bgColor indexed="64"/>
      </patternFill>
    </fill>
    <fill>
      <patternFill patternType="solid">
        <fgColor theme="4" tint="-0.249977111117893"/>
        <bgColor indexed="64"/>
      </patternFill>
    </fill>
  </fills>
  <borders count="4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43" fontId="3" fillId="0" borderId="0" applyFont="0" applyFill="0" applyBorder="0" applyAlignment="0" applyProtection="0"/>
    <xf numFmtId="9" fontId="3" fillId="0" borderId="0" applyFont="0" applyFill="0" applyBorder="0" applyAlignment="0" applyProtection="0"/>
    <xf numFmtId="0" fontId="8" fillId="0" borderId="0" applyNumberFormat="0" applyFill="0" applyBorder="0" applyAlignment="0" applyProtection="0"/>
    <xf numFmtId="9" fontId="2" fillId="0" borderId="0" applyFont="0" applyFill="0" applyBorder="0" applyAlignment="0" applyProtection="0"/>
    <xf numFmtId="0" fontId="1" fillId="0" borderId="0"/>
  </cellStyleXfs>
  <cellXfs count="188">
    <xf numFmtId="0" fontId="0" fillId="0" borderId="0" xfId="0"/>
    <xf numFmtId="3" fontId="0" fillId="0" borderId="0" xfId="0" applyNumberFormat="1"/>
    <xf numFmtId="3" fontId="0" fillId="0" borderId="0" xfId="0" applyNumberFormat="1" applyAlignment="1">
      <alignment horizontal="left"/>
    </xf>
    <xf numFmtId="0" fontId="0" fillId="0" borderId="0" xfId="0" applyAlignment="1">
      <alignment horizontal="left"/>
    </xf>
    <xf numFmtId="3" fontId="0" fillId="0" borderId="0" xfId="0" applyNumberFormat="1" applyAlignment="1">
      <alignment horizontal="center"/>
    </xf>
    <xf numFmtId="3" fontId="4" fillId="0" borderId="0" xfId="0" applyNumberFormat="1" applyFont="1" applyAlignment="1">
      <alignment horizont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0" borderId="7" xfId="0" applyFont="1" applyBorder="1" applyProtection="1">
      <protection locked="0"/>
    </xf>
    <xf numFmtId="164" fontId="6" fillId="0" borderId="8" xfId="2" applyNumberFormat="1" applyFont="1" applyBorder="1" applyProtection="1">
      <protection locked="0"/>
    </xf>
    <xf numFmtId="0" fontId="5" fillId="0" borderId="9" xfId="0" applyFont="1" applyBorder="1" applyProtection="1">
      <protection locked="0"/>
    </xf>
    <xf numFmtId="165" fontId="0" fillId="0" borderId="17" xfId="1" applyNumberFormat="1" applyFont="1" applyBorder="1"/>
    <xf numFmtId="3" fontId="4" fillId="2" borderId="17" xfId="0" applyNumberFormat="1" applyFont="1" applyFill="1" applyBorder="1" applyAlignment="1">
      <alignment horizontal="center"/>
    </xf>
    <xf numFmtId="3" fontId="0" fillId="0" borderId="17" xfId="0" applyNumberFormat="1" applyBorder="1" applyAlignment="1">
      <alignment horizontal="center"/>
    </xf>
    <xf numFmtId="3" fontId="0" fillId="0" borderId="17" xfId="0" applyNumberFormat="1" applyBorder="1" applyAlignment="1">
      <alignment horizontal="left"/>
    </xf>
    <xf numFmtId="3" fontId="4" fillId="5" borderId="17" xfId="0" applyNumberFormat="1" applyFont="1" applyFill="1" applyBorder="1" applyAlignment="1">
      <alignment horizontal="left"/>
    </xf>
    <xf numFmtId="3" fontId="4" fillId="5" borderId="17" xfId="0" applyNumberFormat="1" applyFont="1" applyFill="1" applyBorder="1" applyAlignment="1">
      <alignment horizontal="center"/>
    </xf>
    <xf numFmtId="3" fontId="0" fillId="5" borderId="17" xfId="0" applyNumberFormat="1" applyFill="1" applyBorder="1" applyAlignment="1">
      <alignment horizontal="center"/>
    </xf>
    <xf numFmtId="0" fontId="7" fillId="6" borderId="10" xfId="0" applyFont="1" applyFill="1" applyBorder="1" applyProtection="1">
      <protection locked="0"/>
    </xf>
    <xf numFmtId="0" fontId="11" fillId="6" borderId="10" xfId="0" applyFont="1" applyFill="1" applyBorder="1" applyAlignment="1">
      <alignment horizontal="left"/>
    </xf>
    <xf numFmtId="164" fontId="12" fillId="6" borderId="8" xfId="2" applyNumberFormat="1" applyFont="1" applyFill="1" applyBorder="1" applyProtection="1">
      <protection locked="0"/>
    </xf>
    <xf numFmtId="164" fontId="13" fillId="6" borderId="8" xfId="2" applyNumberFormat="1" applyFont="1" applyFill="1" applyBorder="1" applyProtection="1">
      <protection locked="0"/>
    </xf>
    <xf numFmtId="0" fontId="0" fillId="5" borderId="17" xfId="0" applyFill="1" applyBorder="1"/>
    <xf numFmtId="0" fontId="0" fillId="5" borderId="8" xfId="0" applyFill="1" applyBorder="1"/>
    <xf numFmtId="0" fontId="0" fillId="5" borderId="18" xfId="0" applyFill="1" applyBorder="1"/>
    <xf numFmtId="0" fontId="0" fillId="5" borderId="19" xfId="0" applyFill="1" applyBorder="1"/>
    <xf numFmtId="0" fontId="0" fillId="5" borderId="2" xfId="0" applyFill="1" applyBorder="1"/>
    <xf numFmtId="0" fontId="11" fillId="4" borderId="18" xfId="0" applyFont="1" applyFill="1" applyBorder="1" applyAlignment="1">
      <alignment horizontal="center"/>
    </xf>
    <xf numFmtId="0" fontId="4" fillId="3" borderId="1" xfId="0" applyFont="1" applyFill="1" applyBorder="1" applyAlignment="1">
      <alignment horizontal="center" vertical="center"/>
    </xf>
    <xf numFmtId="3" fontId="4" fillId="2" borderId="17" xfId="0" applyNumberFormat="1" applyFont="1" applyFill="1" applyBorder="1" applyAlignment="1">
      <alignment horizontal="center" vertical="center"/>
    </xf>
    <xf numFmtId="164" fontId="6" fillId="0" borderId="8" xfId="2" applyNumberFormat="1" applyFont="1" applyBorder="1" applyAlignment="1" applyProtection="1">
      <alignment horizontal="center"/>
      <protection locked="0"/>
    </xf>
    <xf numFmtId="164" fontId="12" fillId="6" borderId="8" xfId="2" applyNumberFormat="1" applyFont="1" applyFill="1" applyBorder="1" applyAlignment="1" applyProtection="1">
      <alignment horizontal="center"/>
      <protection locked="0"/>
    </xf>
    <xf numFmtId="3" fontId="4" fillId="6" borderId="17" xfId="0" applyNumberFormat="1" applyFont="1" applyFill="1" applyBorder="1" applyAlignment="1">
      <alignment horizontal="left"/>
    </xf>
    <xf numFmtId="3" fontId="4" fillId="6" borderId="17" xfId="0" applyNumberFormat="1" applyFont="1" applyFill="1" applyBorder="1" applyAlignment="1">
      <alignment horizontal="center"/>
    </xf>
    <xf numFmtId="3" fontId="0" fillId="6" borderId="17" xfId="0" applyNumberFormat="1" applyFill="1" applyBorder="1" applyAlignment="1">
      <alignment horizontal="center"/>
    </xf>
    <xf numFmtId="164" fontId="6" fillId="6" borderId="8" xfId="2" applyNumberFormat="1" applyFont="1" applyFill="1" applyBorder="1" applyAlignment="1" applyProtection="1">
      <alignment horizontal="center"/>
      <protection locked="0"/>
    </xf>
    <xf numFmtId="3" fontId="4" fillId="3" borderId="17" xfId="0" applyNumberFormat="1" applyFont="1" applyFill="1" applyBorder="1" applyAlignment="1">
      <alignment horizontal="center" vertical="center"/>
    </xf>
    <xf numFmtId="3" fontId="4" fillId="3" borderId="17" xfId="0" applyNumberFormat="1" applyFont="1" applyFill="1" applyBorder="1" applyAlignment="1">
      <alignment horizontal="center"/>
    </xf>
    <xf numFmtId="3" fontId="0" fillId="0" borderId="0" xfId="0" applyNumberFormat="1" applyAlignment="1">
      <alignment horizontal="center" vertical="center"/>
    </xf>
    <xf numFmtId="3" fontId="4" fillId="0" borderId="0" xfId="0" applyNumberFormat="1" applyFont="1" applyAlignment="1">
      <alignment horizontal="center" vertical="center"/>
    </xf>
    <xf numFmtId="0" fontId="4" fillId="2" borderId="17" xfId="0" applyFont="1" applyFill="1" applyBorder="1" applyAlignment="1">
      <alignment horizontal="center"/>
    </xf>
    <xf numFmtId="0" fontId="0" fillId="0" borderId="17" xfId="0" applyBorder="1" applyAlignment="1">
      <alignment horizontal="left"/>
    </xf>
    <xf numFmtId="3" fontId="0" fillId="0" borderId="17" xfId="0" applyNumberFormat="1" applyBorder="1" applyAlignment="1">
      <alignment horizontal="center" vertical="center"/>
    </xf>
    <xf numFmtId="0" fontId="4" fillId="0" borderId="0" xfId="0" applyFont="1"/>
    <xf numFmtId="0" fontId="5" fillId="0" borderId="17" xfId="0" applyFont="1" applyBorder="1" applyProtection="1">
      <protection locked="0"/>
    </xf>
    <xf numFmtId="164" fontId="6" fillId="0" borderId="17" xfId="2" applyNumberFormat="1" applyFont="1" applyBorder="1" applyAlignment="1" applyProtection="1">
      <alignment horizontal="center"/>
      <protection locked="0"/>
    </xf>
    <xf numFmtId="0" fontId="5" fillId="0" borderId="22" xfId="0" applyFont="1" applyBorder="1" applyProtection="1">
      <protection locked="0"/>
    </xf>
    <xf numFmtId="164" fontId="15" fillId="6" borderId="25" xfId="2" applyNumberFormat="1" applyFont="1" applyFill="1" applyBorder="1" applyAlignment="1" applyProtection="1">
      <alignment horizontal="center"/>
      <protection locked="0"/>
    </xf>
    <xf numFmtId="0" fontId="7" fillId="6" borderId="26" xfId="0" applyFont="1" applyFill="1" applyBorder="1" applyProtection="1">
      <protection locked="0"/>
    </xf>
    <xf numFmtId="0" fontId="5" fillId="0" borderId="24" xfId="0" applyFont="1" applyBorder="1" applyProtection="1">
      <protection locked="0"/>
    </xf>
    <xf numFmtId="164" fontId="6" fillId="0" borderId="18" xfId="2" applyNumberFormat="1" applyFont="1" applyBorder="1" applyAlignment="1" applyProtection="1">
      <alignment horizontal="center"/>
      <protection locked="0"/>
    </xf>
    <xf numFmtId="0" fontId="4" fillId="7" borderId="17" xfId="0" applyFont="1" applyFill="1" applyBorder="1" applyAlignment="1">
      <alignment horizontal="left"/>
    </xf>
    <xf numFmtId="3" fontId="4" fillId="7" borderId="17" xfId="0" applyNumberFormat="1" applyFont="1" applyFill="1" applyBorder="1" applyAlignment="1">
      <alignment horizontal="center" vertical="center"/>
    </xf>
    <xf numFmtId="0" fontId="4" fillId="7" borderId="17" xfId="0" applyFont="1" applyFill="1" applyBorder="1" applyAlignment="1">
      <alignment horizontal="center"/>
    </xf>
    <xf numFmtId="0" fontId="4" fillId="8" borderId="17" xfId="0" applyFont="1" applyFill="1" applyBorder="1" applyAlignment="1">
      <alignment horizontal="center"/>
    </xf>
    <xf numFmtId="3" fontId="4" fillId="7" borderId="17" xfId="0" applyNumberFormat="1" applyFont="1" applyFill="1" applyBorder="1" applyAlignment="1">
      <alignment horizontal="left"/>
    </xf>
    <xf numFmtId="0" fontId="4" fillId="3" borderId="17" xfId="0" applyFont="1" applyFill="1" applyBorder="1" applyAlignment="1">
      <alignment horizontal="center" vertical="center" wrapText="1"/>
    </xf>
    <xf numFmtId="3" fontId="4" fillId="0" borderId="17" xfId="0" applyNumberFormat="1" applyFont="1" applyBorder="1" applyAlignment="1">
      <alignment horizontal="center"/>
    </xf>
    <xf numFmtId="164" fontId="15" fillId="6" borderId="28" xfId="2" applyNumberFormat="1" applyFont="1" applyFill="1" applyBorder="1" applyAlignment="1" applyProtection="1">
      <alignment horizontal="center"/>
      <protection locked="0"/>
    </xf>
    <xf numFmtId="164" fontId="6" fillId="0" borderId="27" xfId="2" applyNumberFormat="1" applyFont="1" applyBorder="1" applyAlignment="1" applyProtection="1">
      <alignment horizontal="center"/>
      <protection locked="0"/>
    </xf>
    <xf numFmtId="164" fontId="15" fillId="6" borderId="10" xfId="2" applyNumberFormat="1" applyFont="1" applyFill="1" applyBorder="1" applyAlignment="1" applyProtection="1">
      <alignment horizontal="center"/>
      <protection locked="0"/>
    </xf>
    <xf numFmtId="164" fontId="15" fillId="6" borderId="29" xfId="2" applyNumberFormat="1" applyFont="1" applyFill="1" applyBorder="1" applyAlignment="1" applyProtection="1">
      <alignment horizontal="center"/>
      <protection locked="0"/>
    </xf>
    <xf numFmtId="3" fontId="4" fillId="6" borderId="23" xfId="0" applyNumberFormat="1" applyFont="1" applyFill="1" applyBorder="1" applyAlignment="1">
      <alignment horizontal="center" vertical="center"/>
    </xf>
    <xf numFmtId="0" fontId="4" fillId="3" borderId="23" xfId="0" applyFont="1" applyFill="1" applyBorder="1" applyAlignment="1">
      <alignment horizontal="center" vertical="center" wrapText="1"/>
    </xf>
    <xf numFmtId="3" fontId="4" fillId="6" borderId="23" xfId="0" applyNumberFormat="1" applyFont="1" applyFill="1" applyBorder="1" applyAlignment="1">
      <alignment horizontal="center" vertical="center" wrapText="1"/>
    </xf>
    <xf numFmtId="0" fontId="0" fillId="0" borderId="0" xfId="0" applyAlignment="1">
      <alignment vertical="center"/>
    </xf>
    <xf numFmtId="0" fontId="4" fillId="6" borderId="17" xfId="0" applyFont="1" applyFill="1" applyBorder="1" applyAlignment="1">
      <alignment horizontal="center" vertical="center"/>
    </xf>
    <xf numFmtId="0" fontId="4" fillId="6" borderId="17" xfId="0" applyFont="1" applyFill="1" applyBorder="1" applyAlignment="1">
      <alignment horizontal="center" vertical="center" wrapText="1"/>
    </xf>
    <xf numFmtId="164" fontId="15" fillId="6" borderId="31" xfId="2" applyNumberFormat="1" applyFont="1" applyFill="1" applyBorder="1" applyAlignment="1" applyProtection="1">
      <alignment horizontal="center"/>
      <protection locked="0"/>
    </xf>
    <xf numFmtId="164" fontId="6" fillId="6" borderId="29" xfId="2" applyNumberFormat="1" applyFont="1" applyFill="1" applyBorder="1" applyAlignment="1" applyProtection="1">
      <alignment horizontal="center"/>
      <protection locked="0"/>
    </xf>
    <xf numFmtId="3" fontId="0" fillId="0" borderId="0" xfId="0" applyNumberFormat="1" applyFill="1" applyBorder="1" applyAlignment="1">
      <alignment horizontal="left"/>
    </xf>
    <xf numFmtId="3" fontId="0" fillId="0" borderId="0" xfId="0" applyNumberFormat="1" applyFill="1" applyBorder="1"/>
    <xf numFmtId="3" fontId="0" fillId="0" borderId="0" xfId="0" applyNumberFormat="1" applyFill="1"/>
    <xf numFmtId="3" fontId="4" fillId="0" borderId="0" xfId="0" applyNumberFormat="1" applyFont="1" applyFill="1" applyBorder="1"/>
    <xf numFmtId="164" fontId="15" fillId="6" borderId="17" xfId="2" applyNumberFormat="1" applyFont="1" applyFill="1" applyBorder="1" applyAlignment="1" applyProtection="1">
      <alignment horizontal="center"/>
      <protection locked="0"/>
    </xf>
    <xf numFmtId="3" fontId="0" fillId="0" borderId="0" xfId="0" applyNumberFormat="1" applyFill="1" applyBorder="1" applyAlignment="1">
      <alignment vertical="center"/>
    </xf>
    <xf numFmtId="3" fontId="0" fillId="0" borderId="0" xfId="0" applyNumberFormat="1" applyAlignment="1">
      <alignment vertical="center"/>
    </xf>
    <xf numFmtId="3" fontId="4" fillId="6" borderId="17" xfId="0" applyNumberFormat="1" applyFont="1" applyFill="1" applyBorder="1" applyAlignment="1">
      <alignment horizontal="center" vertical="center"/>
    </xf>
    <xf numFmtId="3" fontId="4" fillId="6" borderId="17" xfId="0" applyNumberFormat="1" applyFont="1" applyFill="1" applyBorder="1" applyAlignment="1">
      <alignment horizontal="center" vertical="center" wrapText="1"/>
    </xf>
    <xf numFmtId="0" fontId="4" fillId="6" borderId="17" xfId="0" applyFont="1" applyFill="1" applyBorder="1"/>
    <xf numFmtId="0" fontId="16" fillId="2" borderId="17" xfId="0" applyFont="1" applyFill="1" applyBorder="1"/>
    <xf numFmtId="0" fontId="16" fillId="2" borderId="17" xfId="0" applyFont="1" applyFill="1" applyBorder="1" applyAlignment="1">
      <alignment horizontal="center"/>
    </xf>
    <xf numFmtId="0" fontId="15" fillId="9" borderId="33" xfId="0" applyFont="1" applyFill="1" applyBorder="1" applyAlignment="1" applyProtection="1">
      <alignment horizontal="center" vertical="center" wrapText="1"/>
      <protection locked="0"/>
    </xf>
    <xf numFmtId="0" fontId="6" fillId="0" borderId="1" xfId="0" applyFont="1" applyBorder="1" applyProtection="1">
      <protection locked="0"/>
    </xf>
    <xf numFmtId="0" fontId="18" fillId="0" borderId="2" xfId="0" applyFont="1" applyBorder="1" applyAlignment="1" applyProtection="1">
      <alignment horizontal="center"/>
      <protection locked="0"/>
    </xf>
    <xf numFmtId="9" fontId="18" fillId="0" borderId="3" xfId="4" applyFont="1" applyBorder="1" applyAlignment="1" applyProtection="1">
      <alignment horizontal="center"/>
      <protection locked="0"/>
    </xf>
    <xf numFmtId="0" fontId="6" fillId="0" borderId="9" xfId="0" applyFont="1" applyBorder="1" applyProtection="1">
      <protection locked="0"/>
    </xf>
    <xf numFmtId="0" fontId="18" fillId="0" borderId="17" xfId="0" applyFont="1" applyBorder="1" applyAlignment="1" applyProtection="1">
      <alignment horizontal="center"/>
      <protection locked="0"/>
    </xf>
    <xf numFmtId="0" fontId="19" fillId="0" borderId="22" xfId="0" applyFont="1" applyBorder="1" applyAlignment="1" applyProtection="1">
      <alignment horizontal="left" vertical="center" wrapText="1"/>
      <protection locked="0"/>
    </xf>
    <xf numFmtId="0" fontId="18" fillId="0" borderId="27" xfId="0" applyFont="1" applyBorder="1" applyAlignment="1" applyProtection="1">
      <alignment horizontal="center"/>
      <protection locked="0"/>
    </xf>
    <xf numFmtId="0" fontId="15" fillId="6" borderId="10" xfId="0" applyFont="1" applyFill="1" applyBorder="1" applyAlignment="1" applyProtection="1">
      <alignment horizontal="center" vertical="center" wrapText="1"/>
      <protection locked="0"/>
    </xf>
    <xf numFmtId="0" fontId="15" fillId="6" borderId="31" xfId="0" applyFont="1" applyFill="1" applyBorder="1" applyAlignment="1" applyProtection="1">
      <alignment horizontal="center"/>
      <protection locked="0"/>
    </xf>
    <xf numFmtId="9" fontId="15" fillId="6" borderId="31" xfId="2" applyFont="1" applyFill="1" applyBorder="1" applyAlignment="1" applyProtection="1">
      <alignment horizontal="center"/>
      <protection locked="0"/>
    </xf>
    <xf numFmtId="0" fontId="6" fillId="0" borderId="0" xfId="0" applyFont="1" applyBorder="1" applyProtection="1">
      <protection locked="0"/>
    </xf>
    <xf numFmtId="0" fontId="6" fillId="0" borderId="0" xfId="0" applyFont="1" applyProtection="1">
      <protection locked="0"/>
    </xf>
    <xf numFmtId="0" fontId="0" fillId="0" borderId="0" xfId="0" applyProtection="1">
      <protection locked="0"/>
    </xf>
    <xf numFmtId="0" fontId="6" fillId="0" borderId="0" xfId="0" applyFont="1" applyBorder="1" applyAlignment="1" applyProtection="1">
      <alignment vertical="top"/>
      <protection locked="0"/>
    </xf>
    <xf numFmtId="0" fontId="0" fillId="0" borderId="0" xfId="0" applyAlignment="1" applyProtection="1">
      <alignment vertical="top"/>
      <protection locked="0"/>
    </xf>
    <xf numFmtId="0" fontId="0" fillId="0" borderId="0" xfId="0" applyAlignment="1"/>
    <xf numFmtId="0" fontId="21" fillId="0" borderId="0" xfId="0" applyFont="1" applyAlignment="1" applyProtection="1">
      <protection locked="0"/>
    </xf>
    <xf numFmtId="0" fontId="7" fillId="9" borderId="34" xfId="0" applyFont="1" applyFill="1" applyBorder="1" applyAlignment="1" applyProtection="1">
      <alignment horizontal="center" vertical="center" wrapText="1"/>
      <protection locked="0"/>
    </xf>
    <xf numFmtId="0" fontId="7" fillId="9" borderId="4" xfId="0" applyFont="1" applyFill="1" applyBorder="1" applyAlignment="1" applyProtection="1">
      <alignment horizontal="center" vertical="center" wrapText="1"/>
      <protection locked="0"/>
    </xf>
    <xf numFmtId="0" fontId="7" fillId="9" borderId="6" xfId="0" applyFont="1" applyFill="1" applyBorder="1" applyAlignment="1" applyProtection="1">
      <alignment horizontal="center" vertical="center" wrapText="1"/>
      <protection locked="0"/>
    </xf>
    <xf numFmtId="0" fontId="23" fillId="0" borderId="35" xfId="0" applyFont="1" applyBorder="1" applyProtection="1">
      <protection locked="0"/>
    </xf>
    <xf numFmtId="164" fontId="0" fillId="0" borderId="2" xfId="2" applyNumberFormat="1" applyFont="1" applyBorder="1"/>
    <xf numFmtId="164" fontId="0" fillId="0" borderId="3" xfId="2" applyNumberFormat="1" applyFont="1" applyBorder="1"/>
    <xf numFmtId="0" fontId="23" fillId="0" borderId="37" xfId="0" applyFont="1" applyBorder="1" applyProtection="1">
      <protection locked="0"/>
    </xf>
    <xf numFmtId="164" fontId="0" fillId="0" borderId="17" xfId="2" applyNumberFormat="1" applyFont="1" applyBorder="1"/>
    <xf numFmtId="164" fontId="0" fillId="0" borderId="39" xfId="2" applyNumberFormat="1" applyFont="1" applyBorder="1"/>
    <xf numFmtId="164" fontId="0" fillId="0" borderId="17" xfId="4" applyNumberFormat="1" applyFont="1" applyBorder="1"/>
    <xf numFmtId="164" fontId="0" fillId="0" borderId="39" xfId="4" applyNumberFormat="1" applyFont="1" applyBorder="1"/>
    <xf numFmtId="164" fontId="0" fillId="0" borderId="0" xfId="2" applyNumberFormat="1" applyFont="1"/>
    <xf numFmtId="0" fontId="23" fillId="0" borderId="40" xfId="0" applyFont="1" applyBorder="1" applyProtection="1">
      <protection locked="0"/>
    </xf>
    <xf numFmtId="164" fontId="0" fillId="0" borderId="27" xfId="4" applyNumberFormat="1" applyFont="1" applyBorder="1"/>
    <xf numFmtId="164" fontId="0" fillId="0" borderId="42" xfId="4" applyNumberFormat="1" applyFont="1" applyBorder="1"/>
    <xf numFmtId="0" fontId="7" fillId="4" borderId="4" xfId="0" applyFont="1" applyFill="1" applyBorder="1" applyProtection="1">
      <protection locked="0"/>
    </xf>
    <xf numFmtId="9" fontId="7" fillId="4" borderId="29" xfId="4" applyFont="1" applyFill="1" applyBorder="1" applyProtection="1">
      <protection locked="0"/>
    </xf>
    <xf numFmtId="9" fontId="7" fillId="4" borderId="30" xfId="4" applyFont="1" applyFill="1" applyBorder="1" applyProtection="1">
      <protection locked="0"/>
    </xf>
    <xf numFmtId="0" fontId="23" fillId="0" borderId="43" xfId="0" applyFont="1" applyBorder="1" applyProtection="1">
      <protection locked="0"/>
    </xf>
    <xf numFmtId="164" fontId="0" fillId="0" borderId="8" xfId="4" applyNumberFormat="1" applyFont="1" applyBorder="1"/>
    <xf numFmtId="164" fontId="0" fillId="0" borderId="32" xfId="4" applyNumberFormat="1" applyFont="1" applyBorder="1"/>
    <xf numFmtId="165" fontId="0" fillId="0" borderId="0" xfId="0" applyNumberFormat="1"/>
    <xf numFmtId="0" fontId="7" fillId="9" borderId="14" xfId="0" applyFont="1" applyFill="1" applyBorder="1" applyProtection="1">
      <protection locked="0"/>
    </xf>
    <xf numFmtId="9" fontId="7" fillId="9" borderId="25" xfId="4" applyFont="1" applyFill="1" applyBorder="1" applyProtection="1">
      <protection locked="0"/>
    </xf>
    <xf numFmtId="9" fontId="7" fillId="9" borderId="45" xfId="4" applyFont="1" applyFill="1" applyBorder="1" applyProtection="1">
      <protection locked="0"/>
    </xf>
    <xf numFmtId="9" fontId="0" fillId="0" borderId="2" xfId="4" applyFont="1" applyBorder="1"/>
    <xf numFmtId="0" fontId="23" fillId="0" borderId="46" xfId="0" applyFont="1" applyBorder="1" applyAlignment="1" applyProtection="1">
      <alignment wrapText="1"/>
      <protection locked="0"/>
    </xf>
    <xf numFmtId="9" fontId="0" fillId="0" borderId="18" xfId="4" applyFont="1" applyBorder="1"/>
    <xf numFmtId="164" fontId="0" fillId="0" borderId="45" xfId="4" applyNumberFormat="1" applyFont="1" applyBorder="1"/>
    <xf numFmtId="166" fontId="0" fillId="0" borderId="36" xfId="1" applyNumberFormat="1" applyFont="1" applyBorder="1"/>
    <xf numFmtId="166" fontId="0" fillId="0" borderId="2" xfId="1" applyNumberFormat="1" applyFont="1" applyBorder="1"/>
    <xf numFmtId="166" fontId="0" fillId="0" borderId="38" xfId="1" applyNumberFormat="1" applyFont="1" applyBorder="1"/>
    <xf numFmtId="166" fontId="0" fillId="0" borderId="17" xfId="1" applyNumberFormat="1" applyFont="1" applyBorder="1"/>
    <xf numFmtId="166" fontId="0" fillId="0" borderId="41" xfId="1" applyNumberFormat="1" applyFont="1" applyBorder="1"/>
    <xf numFmtId="166" fontId="0" fillId="0" borderId="27" xfId="1" applyNumberFormat="1" applyFont="1" applyBorder="1"/>
    <xf numFmtId="166" fontId="7" fillId="4" borderId="4" xfId="1" applyNumberFormat="1" applyFont="1" applyFill="1" applyBorder="1" applyProtection="1">
      <protection locked="0"/>
    </xf>
    <xf numFmtId="166" fontId="7" fillId="4" borderId="29" xfId="1" applyNumberFormat="1" applyFont="1" applyFill="1" applyBorder="1" applyProtection="1">
      <protection locked="0"/>
    </xf>
    <xf numFmtId="166" fontId="0" fillId="0" borderId="44" xfId="1" applyNumberFormat="1" applyFont="1" applyBorder="1"/>
    <xf numFmtId="166" fontId="0" fillId="0" borderId="8" xfId="1" applyNumberFormat="1" applyFont="1" applyBorder="1"/>
    <xf numFmtId="166" fontId="7" fillId="9" borderId="14" xfId="1" applyNumberFormat="1" applyFont="1" applyFill="1" applyBorder="1" applyProtection="1">
      <protection locked="0"/>
    </xf>
    <xf numFmtId="166" fontId="7" fillId="9" borderId="25" xfId="1" applyNumberFormat="1" applyFont="1" applyFill="1" applyBorder="1" applyProtection="1">
      <protection locked="0"/>
    </xf>
    <xf numFmtId="166" fontId="0" fillId="0" borderId="47" xfId="1" applyNumberFormat="1" applyFont="1" applyBorder="1"/>
    <xf numFmtId="166" fontId="0" fillId="0" borderId="18" xfId="1" applyNumberFormat="1" applyFont="1" applyBorder="1"/>
    <xf numFmtId="0" fontId="1" fillId="0" borderId="0" xfId="5" applyProtection="1">
      <protection locked="0"/>
    </xf>
    <xf numFmtId="0" fontId="24" fillId="6" borderId="34" xfId="5" applyFont="1" applyFill="1" applyBorder="1" applyAlignment="1" applyProtection="1">
      <alignment horizontal="center"/>
      <protection locked="0"/>
    </xf>
    <xf numFmtId="0" fontId="25" fillId="0" borderId="1" xfId="5" applyFont="1" applyBorder="1" applyAlignment="1" applyProtection="1">
      <alignment horizontal="center" wrapText="1"/>
      <protection locked="0"/>
    </xf>
    <xf numFmtId="0" fontId="26" fillId="0" borderId="13" xfId="3" applyFont="1" applyBorder="1"/>
    <xf numFmtId="0" fontId="25" fillId="0" borderId="9" xfId="5" applyFont="1" applyBorder="1" applyAlignment="1" applyProtection="1">
      <alignment horizontal="center" wrapText="1"/>
      <protection locked="0"/>
    </xf>
    <xf numFmtId="0" fontId="26" fillId="0" borderId="39" xfId="3" applyFont="1" applyBorder="1" applyProtection="1">
      <protection locked="0"/>
    </xf>
    <xf numFmtId="0" fontId="26" fillId="0" borderId="48" xfId="3" applyFont="1" applyBorder="1" applyProtection="1">
      <protection locked="0"/>
    </xf>
    <xf numFmtId="0" fontId="24" fillId="6" borderId="4" xfId="5" applyFont="1" applyFill="1" applyBorder="1" applyAlignment="1" applyProtection="1">
      <alignment horizontal="center"/>
      <protection locked="0"/>
    </xf>
    <xf numFmtId="0" fontId="1" fillId="6" borderId="6" xfId="5" applyFill="1" applyBorder="1" applyAlignment="1" applyProtection="1">
      <alignment horizontal="center"/>
      <protection locked="0"/>
    </xf>
    <xf numFmtId="0" fontId="24" fillId="10" borderId="4" xfId="5" applyFont="1" applyFill="1" applyBorder="1" applyAlignment="1" applyProtection="1">
      <alignment horizontal="center"/>
      <protection locked="0"/>
    </xf>
    <xf numFmtId="0" fontId="24" fillId="10" borderId="6" xfId="5" applyFont="1" applyFill="1" applyBorder="1" applyAlignment="1" applyProtection="1">
      <alignment horizontal="center"/>
      <protection locked="0"/>
    </xf>
    <xf numFmtId="0" fontId="14" fillId="0" borderId="17" xfId="0" applyFont="1" applyFill="1" applyBorder="1" applyAlignment="1" applyProtection="1">
      <alignment horizontal="center"/>
      <protection locked="0"/>
    </xf>
    <xf numFmtId="0" fontId="6" fillId="0" borderId="0" xfId="0" applyFont="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17" fillId="6" borderId="4" xfId="0" applyFont="1" applyFill="1" applyBorder="1" applyAlignment="1" applyProtection="1">
      <alignment horizontal="center" wrapText="1"/>
      <protection locked="0"/>
    </xf>
    <xf numFmtId="0" fontId="17" fillId="6" borderId="5" xfId="0" applyFont="1" applyFill="1" applyBorder="1" applyAlignment="1" applyProtection="1">
      <alignment horizontal="center" wrapText="1"/>
      <protection locked="0"/>
    </xf>
    <xf numFmtId="0" fontId="17" fillId="6" borderId="6" xfId="0" applyFont="1" applyFill="1" applyBorder="1" applyAlignment="1" applyProtection="1">
      <alignment horizontal="center" wrapText="1"/>
      <protection locked="0"/>
    </xf>
    <xf numFmtId="0" fontId="6" fillId="7" borderId="4" xfId="0" applyFont="1" applyFill="1" applyBorder="1" applyAlignment="1" applyProtection="1">
      <alignment horizontal="center" vertical="top" wrapText="1"/>
      <protection locked="0"/>
    </xf>
    <xf numFmtId="0" fontId="6" fillId="7" borderId="5" xfId="0" applyFont="1" applyFill="1" applyBorder="1" applyAlignment="1" applyProtection="1">
      <alignment horizontal="center" vertical="top" wrapText="1"/>
      <protection locked="0"/>
    </xf>
    <xf numFmtId="0" fontId="6" fillId="7" borderId="6" xfId="0" applyFont="1" applyFill="1" applyBorder="1" applyAlignment="1" applyProtection="1">
      <alignment horizontal="center" vertical="top" wrapText="1"/>
      <protection locked="0"/>
    </xf>
    <xf numFmtId="0" fontId="22" fillId="5" borderId="11"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22" fillId="5" borderId="13" xfId="0" applyFont="1" applyFill="1" applyBorder="1" applyAlignment="1">
      <alignment horizontal="center" vertical="center" wrapText="1"/>
    </xf>
    <xf numFmtId="0" fontId="22" fillId="5" borderId="14" xfId="0" applyFont="1" applyFill="1" applyBorder="1" applyAlignment="1">
      <alignment horizontal="center" vertical="center" wrapText="1"/>
    </xf>
    <xf numFmtId="0" fontId="22" fillId="5" borderId="15"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22" fillId="5" borderId="16" xfId="0" applyFont="1" applyFill="1" applyBorder="1" applyAlignment="1">
      <alignment horizontal="center" vertical="center" wrapText="1"/>
    </xf>
    <xf numFmtId="0" fontId="4" fillId="4" borderId="4" xfId="0" applyFont="1" applyFill="1" applyBorder="1" applyAlignment="1" applyProtection="1">
      <alignment horizontal="center" wrapText="1"/>
      <protection locked="0"/>
    </xf>
    <xf numFmtId="0" fontId="4" fillId="4" borderId="5" xfId="0" applyFont="1" applyFill="1" applyBorder="1" applyAlignment="1" applyProtection="1">
      <alignment horizontal="center" wrapText="1"/>
      <protection locked="0"/>
    </xf>
    <xf numFmtId="0" fontId="4" fillId="4" borderId="6" xfId="0" applyFont="1" applyFill="1" applyBorder="1" applyAlignment="1" applyProtection="1">
      <alignment horizontal="center" wrapText="1"/>
      <protection locked="0"/>
    </xf>
    <xf numFmtId="0" fontId="9" fillId="5" borderId="11" xfId="3" applyFont="1" applyFill="1" applyBorder="1" applyAlignment="1" applyProtection="1">
      <alignment horizontal="center" vertical="center"/>
      <protection locked="0"/>
    </xf>
    <xf numFmtId="0" fontId="9" fillId="5" borderId="12" xfId="3" applyFont="1" applyFill="1" applyBorder="1" applyAlignment="1" applyProtection="1">
      <alignment horizontal="center" vertical="center"/>
      <protection locked="0"/>
    </xf>
    <xf numFmtId="0" fontId="9" fillId="5" borderId="13" xfId="3" applyFont="1" applyFill="1" applyBorder="1" applyAlignment="1" applyProtection="1">
      <alignment horizontal="center" vertical="center"/>
      <protection locked="0"/>
    </xf>
    <xf numFmtId="0" fontId="10" fillId="5" borderId="14" xfId="3" applyFont="1" applyFill="1" applyBorder="1" applyAlignment="1" applyProtection="1">
      <alignment horizontal="center" vertical="center"/>
      <protection locked="0"/>
    </xf>
    <xf numFmtId="0" fontId="10" fillId="5" borderId="15" xfId="3" applyFont="1" applyFill="1" applyBorder="1" applyAlignment="1" applyProtection="1">
      <alignment horizontal="center" vertical="center"/>
      <protection locked="0"/>
    </xf>
    <xf numFmtId="0" fontId="10" fillId="5" borderId="16" xfId="3" applyFont="1" applyFill="1" applyBorder="1" applyAlignment="1" applyProtection="1">
      <alignment horizontal="center" vertical="center"/>
      <protection locked="0"/>
    </xf>
    <xf numFmtId="0" fontId="4" fillId="4" borderId="17" xfId="0" applyFont="1" applyFill="1" applyBorder="1" applyAlignment="1" applyProtection="1">
      <alignment horizontal="center" wrapText="1"/>
      <protection locked="0"/>
    </xf>
    <xf numFmtId="0" fontId="10" fillId="5" borderId="20" xfId="3" applyFont="1" applyFill="1" applyBorder="1" applyAlignment="1" applyProtection="1">
      <alignment horizontal="center" vertical="center"/>
      <protection locked="0"/>
    </xf>
    <xf numFmtId="0" fontId="10" fillId="5" borderId="0" xfId="3" applyFont="1" applyFill="1" applyBorder="1" applyAlignment="1" applyProtection="1">
      <alignment horizontal="center" vertical="center"/>
      <protection locked="0"/>
    </xf>
    <xf numFmtId="0" fontId="4" fillId="4" borderId="21" xfId="0" applyFont="1" applyFill="1" applyBorder="1" applyAlignment="1">
      <alignment horizontal="center"/>
    </xf>
    <xf numFmtId="0" fontId="4" fillId="7" borderId="17" xfId="0" applyFont="1" applyFill="1" applyBorder="1" applyAlignment="1">
      <alignment horizontal="center"/>
    </xf>
    <xf numFmtId="0" fontId="9" fillId="5" borderId="20" xfId="3" applyFont="1" applyFill="1" applyBorder="1" applyAlignment="1" applyProtection="1">
      <alignment horizontal="center" vertical="center"/>
      <protection locked="0"/>
    </xf>
    <xf numFmtId="0" fontId="9" fillId="5" borderId="0" xfId="3" applyFont="1" applyFill="1" applyBorder="1" applyAlignment="1" applyProtection="1">
      <alignment horizontal="center" vertical="center"/>
      <protection locked="0"/>
    </xf>
    <xf numFmtId="0" fontId="9" fillId="5" borderId="17" xfId="3" applyFont="1" applyFill="1" applyBorder="1" applyAlignment="1" applyProtection="1">
      <alignment horizontal="center" vertical="center"/>
      <protection locked="0"/>
    </xf>
    <xf numFmtId="0" fontId="10" fillId="5" borderId="17" xfId="3" applyFont="1" applyFill="1" applyBorder="1" applyAlignment="1" applyProtection="1">
      <alignment horizontal="center" vertical="center"/>
      <protection locked="0"/>
    </xf>
  </cellXfs>
  <cellStyles count="6">
    <cellStyle name="Hipervínculo" xfId="3" builtinId="8"/>
    <cellStyle name="Millares" xfId="1" builtinId="3"/>
    <cellStyle name="Normal" xfId="0" builtinId="0"/>
    <cellStyle name="Normal 2" xfId="5"/>
    <cellStyle name="Porcentaje" xfId="2" builtinId="5"/>
    <cellStyle name="Porcentaje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view3D>
      <c:rotX val="30"/>
      <c:rotY val="0"/>
      <c:rAngAx val="0"/>
      <c:perspective val="0"/>
    </c:view3D>
    <c:floor>
      <c:thickness val="0"/>
    </c:floor>
    <c:sideWall>
      <c:thickness val="0"/>
    </c:sideWall>
    <c:backWall>
      <c:thickness val="0"/>
    </c:backWall>
    <c:plotArea>
      <c:layout>
        <c:manualLayout>
          <c:layoutTarget val="inner"/>
          <c:xMode val="edge"/>
          <c:yMode val="edge"/>
          <c:x val="0.15717663507495647"/>
          <c:y val="0.16464245220468518"/>
          <c:w val="0.76067352513411712"/>
          <c:h val="0.74545351113621994"/>
        </c:manualLayout>
      </c:layout>
      <c:pie3DChart>
        <c:varyColors val="1"/>
        <c:ser>
          <c:idx val="0"/>
          <c:order val="0"/>
          <c:tx>
            <c:strRef>
              <c:f>Cobertura!$D$4</c:f>
              <c:strCache>
                <c:ptCount val="1"/>
                <c:pt idx="0">
                  <c:v>% COBERTURA</c:v>
                </c:pt>
              </c:strCache>
            </c:strRef>
          </c:tx>
          <c:explosion val="25"/>
          <c:dPt>
            <c:idx val="0"/>
            <c:bubble3D val="0"/>
            <c:extLst>
              <c:ext xmlns:c16="http://schemas.microsoft.com/office/drawing/2014/chart" uri="{C3380CC4-5D6E-409C-BE32-E72D297353CC}">
                <c16:uniqueId val="{00000000-0B42-4C7F-BA0B-A21884DC7427}"/>
              </c:ext>
            </c:extLst>
          </c:dPt>
          <c:dPt>
            <c:idx val="1"/>
            <c:bubble3D val="0"/>
            <c:extLst>
              <c:ext xmlns:c16="http://schemas.microsoft.com/office/drawing/2014/chart" uri="{C3380CC4-5D6E-409C-BE32-E72D297353CC}">
                <c16:uniqueId val="{00000001-0B42-4C7F-BA0B-A21884DC7427}"/>
              </c:ext>
            </c:extLst>
          </c:dPt>
          <c:dPt>
            <c:idx val="2"/>
            <c:bubble3D val="0"/>
            <c:extLst>
              <c:ext xmlns:c16="http://schemas.microsoft.com/office/drawing/2014/chart" uri="{C3380CC4-5D6E-409C-BE32-E72D297353CC}">
                <c16:uniqueId val="{00000002-0B42-4C7F-BA0B-A21884DC7427}"/>
              </c:ext>
            </c:extLst>
          </c:dPt>
          <c:dPt>
            <c:idx val="3"/>
            <c:bubble3D val="0"/>
            <c:extLst>
              <c:ext xmlns:c16="http://schemas.microsoft.com/office/drawing/2014/chart" uri="{C3380CC4-5D6E-409C-BE32-E72D297353CC}">
                <c16:uniqueId val="{00000003-0B42-4C7F-BA0B-A21884DC7427}"/>
              </c:ext>
            </c:extLst>
          </c:dPt>
          <c:dPt>
            <c:idx val="4"/>
            <c:bubble3D val="0"/>
            <c:extLst>
              <c:ext xmlns:c16="http://schemas.microsoft.com/office/drawing/2014/chart" uri="{C3380CC4-5D6E-409C-BE32-E72D297353CC}">
                <c16:uniqueId val="{00000004-0B42-4C7F-BA0B-A21884DC7427}"/>
              </c:ext>
            </c:extLst>
          </c:dPt>
          <c:dPt>
            <c:idx val="5"/>
            <c:bubble3D val="0"/>
            <c:extLst>
              <c:ext xmlns:c16="http://schemas.microsoft.com/office/drawing/2014/chart" uri="{C3380CC4-5D6E-409C-BE32-E72D297353CC}">
                <c16:uniqueId val="{00000005-0B42-4C7F-BA0B-A21884DC7427}"/>
              </c:ext>
            </c:extLst>
          </c:dPt>
          <c:dPt>
            <c:idx val="6"/>
            <c:bubble3D val="0"/>
            <c:extLst>
              <c:ext xmlns:c16="http://schemas.microsoft.com/office/drawing/2014/chart" uri="{C3380CC4-5D6E-409C-BE32-E72D297353CC}">
                <c16:uniqueId val="{00000006-0B42-4C7F-BA0B-A21884DC7427}"/>
              </c:ext>
            </c:extLst>
          </c:dPt>
          <c:dPt>
            <c:idx val="7"/>
            <c:bubble3D val="0"/>
            <c:extLst>
              <c:ext xmlns:c16="http://schemas.microsoft.com/office/drawing/2014/chart" uri="{C3380CC4-5D6E-409C-BE32-E72D297353CC}">
                <c16:uniqueId val="{00000007-0B42-4C7F-BA0B-A21884DC7427}"/>
              </c:ext>
            </c:extLst>
          </c:dPt>
          <c:dPt>
            <c:idx val="8"/>
            <c:bubble3D val="0"/>
            <c:extLst>
              <c:ext xmlns:c16="http://schemas.microsoft.com/office/drawing/2014/chart" uri="{C3380CC4-5D6E-409C-BE32-E72D297353CC}">
                <c16:uniqueId val="{00000008-0B42-4C7F-BA0B-A21884DC7427}"/>
              </c:ext>
            </c:extLst>
          </c:dPt>
          <c:dLbls>
            <c:dLbl>
              <c:idx val="2"/>
              <c:layout>
                <c:manualLayout>
                  <c:x val="-1.1014728530834472E-2"/>
                  <c:y val="-3.9451475972910793E-2"/>
                </c:manualLayout>
              </c:layout>
              <c:spPr>
                <a:noFill/>
                <a:ln w="25400">
                  <a:noFill/>
                </a:ln>
              </c:spPr>
              <c:txPr>
                <a:bodyPr wrap="square" lIns="38100" tIns="19050" rIns="38100" bIns="19050" anchor="ctr">
                  <a:spAutoFit/>
                </a:bodyPr>
                <a:lstStyle/>
                <a:p>
                  <a:pPr>
                    <a:defRPr/>
                  </a:pPr>
                  <a:endParaRPr lang="es-CO"/>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B42-4C7F-BA0B-A21884DC7427}"/>
                </c:ext>
              </c:extLst>
            </c:dLbl>
            <c:dLbl>
              <c:idx val="3"/>
              <c:layout>
                <c:manualLayout>
                  <c:x val="-7.3585822433352849E-2"/>
                  <c:y val="-4.0397394770098183E-2"/>
                </c:manualLayout>
              </c:layout>
              <c:spPr>
                <a:noFill/>
                <a:ln w="25400">
                  <a:noFill/>
                </a:ln>
              </c:spPr>
              <c:txPr>
                <a:bodyPr wrap="square" lIns="38100" tIns="19050" rIns="38100" bIns="19050" anchor="ctr">
                  <a:spAutoFit/>
                </a:bodyPr>
                <a:lstStyle/>
                <a:p>
                  <a:pPr>
                    <a:defRPr/>
                  </a:pPr>
                  <a:endParaRPr lang="es-CO"/>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B42-4C7F-BA0B-A21884DC7427}"/>
                </c:ext>
              </c:extLst>
            </c:dLbl>
            <c:dLbl>
              <c:idx val="4"/>
              <c:layout>
                <c:manualLayout>
                  <c:x val="-1.6623355964801922E-2"/>
                  <c:y val="-2.0904053659959172E-3"/>
                </c:manualLayout>
              </c:layout>
              <c:spPr>
                <a:noFill/>
                <a:ln w="25400">
                  <a:noFill/>
                </a:ln>
              </c:spPr>
              <c:txPr>
                <a:bodyPr wrap="square" lIns="38100" tIns="19050" rIns="38100" bIns="19050" anchor="ctr">
                  <a:spAutoFit/>
                </a:bodyPr>
                <a:lstStyle/>
                <a:p>
                  <a:pPr>
                    <a:defRPr/>
                  </a:pPr>
                  <a:endParaRPr lang="es-CO"/>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B42-4C7F-BA0B-A21884DC7427}"/>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Cobertura!$A$5:$A$13</c:f>
              <c:strCache>
                <c:ptCount val="9"/>
                <c:pt idx="0">
                  <c:v>TRANSPORTE AÉREO PASAJEROS REGULAR NACIONAL</c:v>
                </c:pt>
                <c:pt idx="1">
                  <c:v>TRANSPORTE AÉREO PASAJEROS REGULAR INTERNACIONAL</c:v>
                </c:pt>
                <c:pt idx="2">
                  <c:v>TRANSPORTE AÉREO CARGA NACIONAL</c:v>
                </c:pt>
                <c:pt idx="3">
                  <c:v>TRANASPORTE AÉREO CARGA INTERNACIONAL</c:v>
                </c:pt>
                <c:pt idx="4">
                  <c:v>TRANSPORTE AÉREO  COMERCIAL REGIONAL</c:v>
                </c:pt>
                <c:pt idx="5">
                  <c:v>TRANSPORTE AÉREO ESPECIAL DE CARGA</c:v>
                </c:pt>
                <c:pt idx="6">
                  <c:v>TRANSPORTE AÉREO  NO REGULAR  -AEROTAXIS</c:v>
                </c:pt>
                <c:pt idx="7">
                  <c:v>TRABAJOS AÉREOS ESPECIALES - AVIACION AGRICOLA</c:v>
                </c:pt>
                <c:pt idx="8">
                  <c:v>TRABAJOS AÉREOS ESPECIALES: (Publicidad, aerofotografía, ambulancia, etc.)</c:v>
                </c:pt>
              </c:strCache>
            </c:strRef>
          </c:cat>
          <c:val>
            <c:numRef>
              <c:f>Cobertura!$D$5:$D$13</c:f>
              <c:numCache>
                <c:formatCode>0%</c:formatCode>
                <c:ptCount val="9"/>
                <c:pt idx="0">
                  <c:v>1</c:v>
                </c:pt>
                <c:pt idx="1">
                  <c:v>0.6785714285714286</c:v>
                </c:pt>
                <c:pt idx="2">
                  <c:v>0.625</c:v>
                </c:pt>
                <c:pt idx="3">
                  <c:v>0.75</c:v>
                </c:pt>
                <c:pt idx="4">
                  <c:v>1</c:v>
                </c:pt>
                <c:pt idx="5">
                  <c:v>1</c:v>
                </c:pt>
                <c:pt idx="6">
                  <c:v>0.92592592592592593</c:v>
                </c:pt>
                <c:pt idx="7">
                  <c:v>0.96969696969696972</c:v>
                </c:pt>
                <c:pt idx="8">
                  <c:v>0.6470588235294118</c:v>
                </c:pt>
              </c:numCache>
            </c:numRef>
          </c:val>
          <c:extLst>
            <c:ext xmlns:c16="http://schemas.microsoft.com/office/drawing/2014/chart" uri="{C3380CC4-5D6E-409C-BE32-E72D297353CC}">
              <c16:uniqueId val="{00000009-0B42-4C7F-BA0B-A21884DC7427}"/>
            </c:ext>
          </c:extLst>
        </c:ser>
        <c:dLbls>
          <c:showLegendKey val="0"/>
          <c:showVal val="0"/>
          <c:showCatName val="0"/>
          <c:showSerName val="0"/>
          <c:showPercent val="0"/>
          <c:showBubbleSize val="0"/>
          <c:showLeaderLines val="1"/>
        </c:dLbls>
      </c:pie3DChart>
      <c:spPr>
        <a:noFill/>
        <a:ln w="25400">
          <a:noFill/>
        </a:ln>
      </c:spPr>
    </c:plotArea>
    <c:plotVisOnly val="1"/>
    <c:dispBlanksAs val="gap"/>
    <c:showDLblsOverMax val="0"/>
  </c:chart>
  <c:spPr>
    <a:gradFill flip="none" rotWithShape="1">
      <a:gsLst>
        <a:gs pos="0">
          <a:schemeClr val="accent1">
            <a:shade val="30000"/>
            <a:satMod val="115000"/>
          </a:schemeClr>
        </a:gs>
        <a:gs pos="50000">
          <a:schemeClr val="accent1">
            <a:shade val="67500"/>
            <a:satMod val="115000"/>
          </a:schemeClr>
        </a:gs>
        <a:gs pos="100000">
          <a:schemeClr val="accent1">
            <a:shade val="100000"/>
            <a:satMod val="115000"/>
          </a:schemeClr>
        </a:gs>
      </a:gsLst>
      <a:path path="circle">
        <a:fillToRect l="100000" b="100000"/>
      </a:path>
      <a:tileRect t="-100000" r="-100000"/>
    </a:gra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CO"/>
              <a:t>Variación % II semestre 2016 - II semestre 2017</a:t>
            </a:r>
          </a:p>
        </c:rich>
      </c:tx>
      <c:layout>
        <c:manualLayout>
          <c:xMode val="edge"/>
          <c:yMode val="edge"/>
          <c:x val="0.25046188519913271"/>
          <c:y val="9.4736857809673905E-3"/>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O"/>
        </a:p>
      </c:txPr>
    </c:title>
    <c:autoTitleDeleted val="0"/>
    <c:plotArea>
      <c:layout>
        <c:manualLayout>
          <c:layoutTarget val="inner"/>
          <c:xMode val="edge"/>
          <c:yMode val="edge"/>
          <c:x val="1.9927536231884056E-2"/>
          <c:y val="0.13034173612916591"/>
          <c:w val="0.96014492753623193"/>
          <c:h val="0.80257753165206991"/>
        </c:manualLayout>
      </c:layout>
      <c:barChart>
        <c:barDir val="bar"/>
        <c:grouping val="clustered"/>
        <c:varyColors val="0"/>
        <c:ser>
          <c:idx val="0"/>
          <c:order val="0"/>
          <c:tx>
            <c:strRef>
              <c:f>Graficas!$F$6</c:f>
              <c:strCache>
                <c:ptCount val="1"/>
                <c:pt idx="0">
                  <c:v>VARIACIÓN %</c:v>
                </c:pt>
              </c:strCache>
            </c:strRef>
          </c:tx>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c:spPr>
          <c:invertIfNegative val="0"/>
          <c:dPt>
            <c:idx val="0"/>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c:spPr>
            <c:extLst>
              <c:ext xmlns:c16="http://schemas.microsoft.com/office/drawing/2014/chart" uri="{C3380CC4-5D6E-409C-BE32-E72D297353CC}">
                <c16:uniqueId val="{00000001-B3D5-4C88-877A-97817C695DE6}"/>
              </c:ext>
            </c:extLst>
          </c:dPt>
          <c:dPt>
            <c:idx val="1"/>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c:spPr>
            <c:extLst>
              <c:ext xmlns:c16="http://schemas.microsoft.com/office/drawing/2014/chart" uri="{C3380CC4-5D6E-409C-BE32-E72D297353CC}">
                <c16:uniqueId val="{00000003-B3D5-4C88-877A-97817C695DE6}"/>
              </c:ext>
            </c:extLst>
          </c:dPt>
          <c:dPt>
            <c:idx val="2"/>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c:spPr>
            <c:extLst>
              <c:ext xmlns:c16="http://schemas.microsoft.com/office/drawing/2014/chart" uri="{C3380CC4-5D6E-409C-BE32-E72D297353CC}">
                <c16:uniqueId val="{00000005-B3D5-4C88-877A-97817C695DE6}"/>
              </c:ext>
            </c:extLst>
          </c:dPt>
          <c:dPt>
            <c:idx val="4"/>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c:spPr>
            <c:extLst>
              <c:ext xmlns:c16="http://schemas.microsoft.com/office/drawing/2014/chart" uri="{C3380CC4-5D6E-409C-BE32-E72D297353CC}">
                <c16:uniqueId val="{00000007-B3D5-4C88-877A-97817C695DE6}"/>
              </c:ext>
            </c:extLst>
          </c:dPt>
          <c:dPt>
            <c:idx val="5"/>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c:spPr>
            <c:extLst>
              <c:ext xmlns:c16="http://schemas.microsoft.com/office/drawing/2014/chart" uri="{C3380CC4-5D6E-409C-BE32-E72D297353CC}">
                <c16:uniqueId val="{00000009-B3D5-4C88-877A-97817C695DE6}"/>
              </c:ext>
            </c:extLst>
          </c:dPt>
          <c:dPt>
            <c:idx val="6"/>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c:spPr>
            <c:extLst>
              <c:ext xmlns:c16="http://schemas.microsoft.com/office/drawing/2014/chart" uri="{C3380CC4-5D6E-409C-BE32-E72D297353CC}">
                <c16:uniqueId val="{0000000B-B3D5-4C88-877A-97817C695DE6}"/>
              </c:ext>
            </c:extLst>
          </c:dPt>
          <c:dPt>
            <c:idx val="7"/>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c:spPr>
            <c:extLst>
              <c:ext xmlns:c16="http://schemas.microsoft.com/office/drawing/2014/chart" uri="{C3380CC4-5D6E-409C-BE32-E72D297353CC}">
                <c16:uniqueId val="{0000000D-B3D5-4C88-877A-97817C695DE6}"/>
              </c:ext>
            </c:extLst>
          </c:dPt>
          <c:dPt>
            <c:idx val="8"/>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c:spPr>
            <c:extLst>
              <c:ext xmlns:c16="http://schemas.microsoft.com/office/drawing/2014/chart" uri="{C3380CC4-5D6E-409C-BE32-E72D297353CC}">
                <c16:uniqueId val="{0000000F-B3D5-4C88-877A-97817C695DE6}"/>
              </c:ext>
            </c:extLst>
          </c:dPt>
          <c:dPt>
            <c:idx val="9"/>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c:spPr>
            <c:extLst>
              <c:ext xmlns:c16="http://schemas.microsoft.com/office/drawing/2014/chart" uri="{C3380CC4-5D6E-409C-BE32-E72D297353CC}">
                <c16:uniqueId val="{00000011-B3D5-4C88-877A-97817C695DE6}"/>
              </c:ext>
            </c:extLst>
          </c:dPt>
          <c:dLbls>
            <c:dLbl>
              <c:idx val="0"/>
              <c:layout>
                <c:manualLayout>
                  <c:x val="4.1684069382631528E-2"/>
                  <c:y val="-1.413344618871880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3D5-4C88-877A-97817C695DE6}"/>
                </c:ext>
              </c:extLst>
            </c:dLbl>
            <c:dLbl>
              <c:idx val="1"/>
              <c:layout>
                <c:manualLayout>
                  <c:x val="2.6743267145954583E-2"/>
                  <c:y val="-1.185826968226571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3D5-4C88-877A-97817C695DE6}"/>
                </c:ext>
              </c:extLst>
            </c:dLbl>
            <c:dLbl>
              <c:idx val="2"/>
              <c:layout>
                <c:manualLayout>
                  <c:x val="9.0148636311765382E-2"/>
                  <c:y val="-1.91189422493066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3D5-4C88-877A-97817C695DE6}"/>
                </c:ext>
              </c:extLst>
            </c:dLbl>
            <c:dLbl>
              <c:idx val="3"/>
              <c:layout>
                <c:manualLayout>
                  <c:x val="0.10900977195716813"/>
                  <c:y val="3.251140199111512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3D5-4C88-877A-97817C695DE6}"/>
                </c:ext>
              </c:extLst>
            </c:dLbl>
            <c:dLbl>
              <c:idx val="4"/>
              <c:layout>
                <c:manualLayout>
                  <c:x val="1.598591327687794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3D5-4C88-877A-97817C695DE6}"/>
                </c:ext>
              </c:extLst>
            </c:dLbl>
            <c:dLbl>
              <c:idx val="5"/>
              <c:layout>
                <c:manualLayout>
                  <c:x val="0"/>
                  <c:y val="2.02109835194666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3D5-4C88-877A-97817C695DE6}"/>
                </c:ext>
              </c:extLst>
            </c:dLbl>
            <c:dLbl>
              <c:idx val="6"/>
              <c:layout>
                <c:manualLayout>
                  <c:x val="2.302816582175796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3D5-4C88-877A-97817C695DE6}"/>
                </c:ext>
              </c:extLst>
            </c:dLbl>
            <c:dLbl>
              <c:idx val="7"/>
              <c:layout>
                <c:manualLayout>
                  <c:x val="2.4119714966214195E-3"/>
                  <c:y val="1.1578815528383989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3D5-4C88-877A-97817C695DE6}"/>
                </c:ext>
              </c:extLst>
            </c:dLbl>
            <c:dLbl>
              <c:idx val="8"/>
              <c:layout>
                <c:manualLayout>
                  <c:x val="3.486405911217626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3D5-4C88-877A-97817C695DE6}"/>
                </c:ext>
              </c:extLst>
            </c:dLbl>
            <c:dLbl>
              <c:idx val="9"/>
              <c:layout>
                <c:manualLayout>
                  <c:x val="4.4376925710379805E-4"/>
                  <c:y val="1.3664435747390842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3D5-4C88-877A-97817C695DE6}"/>
                </c:ext>
              </c:extLst>
            </c:dLbl>
            <c:dLbl>
              <c:idx val="10"/>
              <c:layout>
                <c:manualLayout>
                  <c:x val="1.246478700443786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B3D5-4C88-877A-97817C695DE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extLst>
                <c:ext xmlns:c15="http://schemas.microsoft.com/office/drawing/2012/chart" uri="{02D57815-91ED-43cb-92C2-25804820EDAC}">
                  <c15:fullRef>
                    <c15:sqref>Graficas!$B$7:$B$20</c15:sqref>
                  </c15:fullRef>
                </c:ext>
              </c:extLst>
              <c:f>(Graficas!$B$7:$B$14,Graficas!$B$16:$B$18)</c:f>
              <c:strCache>
                <c:ptCount val="11"/>
                <c:pt idx="0">
                  <c:v>Tripulación  </c:v>
                </c:pt>
                <c:pt idx="1">
                  <c:v>Seguros</c:v>
                </c:pt>
                <c:pt idx="2">
                  <c:v>Servicios Aeronaúticos </c:v>
                </c:pt>
                <c:pt idx="3">
                  <c:v>Mantenimiento </c:v>
                </c:pt>
                <c:pt idx="4">
                  <c:v>servicio de pasajeros</c:v>
                </c:pt>
                <c:pt idx="5">
                  <c:v>Combustible </c:v>
                </c:pt>
                <c:pt idx="6">
                  <c:v>Depreciación</c:v>
                </c:pt>
                <c:pt idx="7">
                  <c:v>Arriendo </c:v>
                </c:pt>
                <c:pt idx="8">
                  <c:v>Administración </c:v>
                </c:pt>
                <c:pt idx="9">
                  <c:v>Ventas</c:v>
                </c:pt>
                <c:pt idx="10">
                  <c:v>Financieros</c:v>
                </c:pt>
              </c:strCache>
            </c:strRef>
          </c:cat>
          <c:val>
            <c:numRef>
              <c:extLst>
                <c:ext xmlns:c15="http://schemas.microsoft.com/office/drawing/2012/chart" uri="{02D57815-91ED-43cb-92C2-25804820EDAC}">
                  <c15:fullRef>
                    <c15:sqref>Graficas!$F$7:$F$20</c15:sqref>
                  </c15:fullRef>
                </c:ext>
              </c:extLst>
              <c:f>(Graficas!$F$7:$F$14,Graficas!$F$16:$F$18)</c:f>
              <c:numCache>
                <c:formatCode>0.0%</c:formatCode>
                <c:ptCount val="11"/>
                <c:pt idx="0">
                  <c:v>-0.18257946313352802</c:v>
                </c:pt>
                <c:pt idx="1">
                  <c:v>-0.27064055353220351</c:v>
                </c:pt>
                <c:pt idx="2">
                  <c:v>-0.14420170714011171</c:v>
                </c:pt>
                <c:pt idx="3">
                  <c:v>-4.2988869040183952E-2</c:v>
                </c:pt>
                <c:pt idx="4">
                  <c:v>1.1752057106847236</c:v>
                </c:pt>
                <c:pt idx="5">
                  <c:v>0.18428202943076588</c:v>
                </c:pt>
                <c:pt idx="6">
                  <c:v>1.3327551878480604</c:v>
                </c:pt>
                <c:pt idx="7">
                  <c:v>0.1231362858684224</c:v>
                </c:pt>
                <c:pt idx="8">
                  <c:v>0.21885986204863861</c:v>
                </c:pt>
                <c:pt idx="9">
                  <c:v>4.3999509190178587E-2</c:v>
                </c:pt>
                <c:pt idx="10">
                  <c:v>1.1825323848802327</c:v>
                </c:pt>
              </c:numCache>
            </c:numRef>
          </c:val>
          <c:extLst>
            <c:ext xmlns:c16="http://schemas.microsoft.com/office/drawing/2014/chart" uri="{C3380CC4-5D6E-409C-BE32-E72D297353CC}">
              <c16:uniqueId val="{00000013-B3D5-4C88-877A-97817C695DE6}"/>
            </c:ext>
          </c:extLst>
        </c:ser>
        <c:dLbls>
          <c:dLblPos val="inEnd"/>
          <c:showLegendKey val="0"/>
          <c:showVal val="1"/>
          <c:showCatName val="0"/>
          <c:showSerName val="0"/>
          <c:showPercent val="0"/>
          <c:showBubbleSize val="0"/>
        </c:dLbls>
        <c:gapWidth val="100"/>
        <c:overlap val="-24"/>
        <c:axId val="755107792"/>
        <c:axId val="755108880"/>
      </c:barChart>
      <c:catAx>
        <c:axId val="755107792"/>
        <c:scaling>
          <c:orientation val="maxMin"/>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2"/>
                </a:solidFill>
                <a:latin typeface="+mn-lt"/>
                <a:ea typeface="+mn-ea"/>
                <a:cs typeface="+mn-cs"/>
              </a:defRPr>
            </a:pPr>
            <a:endParaRPr lang="es-CO"/>
          </a:p>
        </c:txPr>
        <c:crossAx val="755108880"/>
        <c:crosses val="autoZero"/>
        <c:auto val="1"/>
        <c:lblAlgn val="ctr"/>
        <c:lblOffset val="100"/>
        <c:noMultiLvlLbl val="0"/>
      </c:catAx>
      <c:valAx>
        <c:axId val="755108880"/>
        <c:scaling>
          <c:orientation val="minMax"/>
        </c:scaling>
        <c:delete val="0"/>
        <c:axPos val="t"/>
        <c:majorGridlines>
          <c:spPr>
            <a:ln w="9525" cap="flat" cmpd="sng" algn="ctr">
              <a:solidFill>
                <a:schemeClr val="tx2">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7551077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sz="1800" b="1" i="0" cap="all" baseline="0">
                <a:effectLst/>
              </a:rPr>
              <a:t>Participación %</a:t>
            </a:r>
            <a:endParaRPr lang="es-CO">
              <a:effectLst/>
            </a:endParaRP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Graficas!$E$6</c:f>
              <c:strCache>
                <c:ptCount val="1"/>
                <c:pt idx="0">
                  <c:v>PARTICIPACIÓN %</c:v>
                </c:pt>
              </c:strCache>
            </c:strRef>
          </c:tx>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9359-43AE-9BEA-DBC0E413C097}"/>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9359-43AE-9BEA-DBC0E413C097}"/>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9359-43AE-9BEA-DBC0E413C097}"/>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9359-43AE-9BEA-DBC0E413C097}"/>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9359-43AE-9BEA-DBC0E413C097}"/>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9359-43AE-9BEA-DBC0E413C097}"/>
              </c:ext>
            </c:extLst>
          </c:dPt>
          <c:dPt>
            <c:idx val="6"/>
            <c:bubble3D val="0"/>
            <c:spPr>
              <a:solidFill>
                <a:schemeClr val="accent1">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9359-43AE-9BEA-DBC0E413C097}"/>
              </c:ext>
            </c:extLst>
          </c:dPt>
          <c:dPt>
            <c:idx val="7"/>
            <c:bubble3D val="0"/>
            <c:spPr>
              <a:solidFill>
                <a:schemeClr val="accent2">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F-9359-43AE-9BEA-DBC0E413C097}"/>
              </c:ext>
            </c:extLst>
          </c:dPt>
          <c:dPt>
            <c:idx val="8"/>
            <c:bubble3D val="0"/>
            <c:spPr>
              <a:solidFill>
                <a:schemeClr val="accent3">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1-9359-43AE-9BEA-DBC0E413C097}"/>
              </c:ext>
            </c:extLst>
          </c:dPt>
          <c:dPt>
            <c:idx val="9"/>
            <c:bubble3D val="0"/>
            <c:spPr>
              <a:solidFill>
                <a:schemeClr val="accent4">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3-9359-43AE-9BEA-DBC0E413C097}"/>
              </c:ext>
            </c:extLst>
          </c:dPt>
          <c:dPt>
            <c:idx val="10"/>
            <c:bubble3D val="0"/>
            <c:spPr>
              <a:solidFill>
                <a:schemeClr val="accent5">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5-9359-43AE-9BEA-DBC0E413C097}"/>
              </c:ext>
            </c:extLst>
          </c:dPt>
          <c:dLbls>
            <c:dLbl>
              <c:idx val="0"/>
              <c:layout>
                <c:manualLayout>
                  <c:x val="-1.7369849224237972E-2"/>
                  <c:y val="-7.3226548140881732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359-43AE-9BEA-DBC0E413C09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1"/>
              <c:showCatName val="1"/>
              <c:showSerName val="0"/>
              <c:showPercent val="0"/>
              <c:showBubbleSize val="0"/>
              <c:extLst>
                <c:ext xmlns:c16="http://schemas.microsoft.com/office/drawing/2014/chart" uri="{C3380CC4-5D6E-409C-BE32-E72D297353CC}">
                  <c16:uniqueId val="{00000003-9359-43AE-9BEA-DBC0E413C097}"/>
                </c:ext>
              </c:extLst>
            </c:dLbl>
            <c:dLbl>
              <c:idx val="2"/>
              <c:layout>
                <c:manualLayout>
                  <c:x val="0"/>
                  <c:y val="9.7635397521175418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359-43AE-9BEA-DBC0E413C097}"/>
                </c:ext>
              </c:extLst>
            </c:dLbl>
            <c:dLbl>
              <c:idx val="3"/>
              <c:layout>
                <c:manualLayout>
                  <c:x val="0"/>
                  <c:y val="-4.6911661278597645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s-CO"/>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359-43AE-9BEA-DBC0E413C097}"/>
                </c:ext>
              </c:extLst>
            </c:dLbl>
            <c:dLbl>
              <c:idx val="4"/>
              <c:layout>
                <c:manualLayout>
                  <c:x val="0"/>
                  <c:y val="9.382332255719518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s-CO"/>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359-43AE-9BEA-DBC0E413C097}"/>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s-CO"/>
                </a:p>
              </c:txPr>
              <c:dLblPos val="outEnd"/>
              <c:showLegendKey val="0"/>
              <c:showVal val="1"/>
              <c:showCatName val="1"/>
              <c:showSerName val="0"/>
              <c:showPercent val="0"/>
              <c:showBubbleSize val="0"/>
              <c:extLst>
                <c:ext xmlns:c16="http://schemas.microsoft.com/office/drawing/2014/chart" uri="{C3380CC4-5D6E-409C-BE32-E72D297353CC}">
                  <c16:uniqueId val="{0000000B-9359-43AE-9BEA-DBC0E413C097}"/>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s-CO"/>
                </a:p>
              </c:txPr>
              <c:dLblPos val="outEnd"/>
              <c:showLegendKey val="0"/>
              <c:showVal val="1"/>
              <c:showCatName val="1"/>
              <c:showSerName val="0"/>
              <c:showPercent val="0"/>
              <c:showBubbleSize val="0"/>
              <c:extLst>
                <c:ext xmlns:c16="http://schemas.microsoft.com/office/drawing/2014/chart" uri="{C3380CC4-5D6E-409C-BE32-E72D297353CC}">
                  <c16:uniqueId val="{0000000D-9359-43AE-9BEA-DBC0E413C097}"/>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s-CO"/>
                </a:p>
              </c:txPr>
              <c:dLblPos val="outEnd"/>
              <c:showLegendKey val="0"/>
              <c:showVal val="1"/>
              <c:showCatName val="1"/>
              <c:showSerName val="0"/>
              <c:showPercent val="0"/>
              <c:showBubbleSize val="0"/>
              <c:extLst>
                <c:ext xmlns:c16="http://schemas.microsoft.com/office/drawing/2014/chart" uri="{C3380CC4-5D6E-409C-BE32-E72D297353CC}">
                  <c16:uniqueId val="{0000000F-9359-43AE-9BEA-DBC0E413C097}"/>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60000"/>
                        </a:schemeClr>
                      </a:solidFill>
                      <a:latin typeface="+mn-lt"/>
                      <a:ea typeface="+mn-ea"/>
                      <a:cs typeface="+mn-cs"/>
                    </a:defRPr>
                  </a:pPr>
                  <a:endParaRPr lang="es-CO"/>
                </a:p>
              </c:txPr>
              <c:dLblPos val="outEnd"/>
              <c:showLegendKey val="0"/>
              <c:showVal val="1"/>
              <c:showCatName val="1"/>
              <c:showSerName val="0"/>
              <c:showPercent val="0"/>
              <c:showBubbleSize val="0"/>
              <c:extLst>
                <c:ext xmlns:c16="http://schemas.microsoft.com/office/drawing/2014/chart" uri="{C3380CC4-5D6E-409C-BE32-E72D297353CC}">
                  <c16:uniqueId val="{00000011-9359-43AE-9BEA-DBC0E413C097}"/>
                </c:ext>
              </c:extLst>
            </c:dLbl>
            <c:dLbl>
              <c:idx val="9"/>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60000"/>
                        </a:schemeClr>
                      </a:solidFill>
                      <a:latin typeface="+mn-lt"/>
                      <a:ea typeface="+mn-ea"/>
                      <a:cs typeface="+mn-cs"/>
                    </a:defRPr>
                  </a:pPr>
                  <a:endParaRPr lang="es-CO"/>
                </a:p>
              </c:txPr>
              <c:dLblPos val="outEnd"/>
              <c:showLegendKey val="0"/>
              <c:showVal val="1"/>
              <c:showCatName val="1"/>
              <c:showSerName val="0"/>
              <c:showPercent val="0"/>
              <c:showBubbleSize val="0"/>
              <c:extLst>
                <c:ext xmlns:c16="http://schemas.microsoft.com/office/drawing/2014/chart" uri="{C3380CC4-5D6E-409C-BE32-E72D297353CC}">
                  <c16:uniqueId val="{00000013-9359-43AE-9BEA-DBC0E413C097}"/>
                </c:ext>
              </c:extLst>
            </c:dLbl>
            <c:dLbl>
              <c:idx val="1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60000"/>
                        </a:schemeClr>
                      </a:solidFill>
                      <a:latin typeface="+mn-lt"/>
                      <a:ea typeface="+mn-ea"/>
                      <a:cs typeface="+mn-cs"/>
                    </a:defRPr>
                  </a:pPr>
                  <a:endParaRPr lang="es-CO"/>
                </a:p>
              </c:txPr>
              <c:dLblPos val="outEnd"/>
              <c:showLegendKey val="0"/>
              <c:showVal val="1"/>
              <c:showCatName val="1"/>
              <c:showSerName val="0"/>
              <c:showPercent val="0"/>
              <c:showBubbleSize val="0"/>
              <c:extLst>
                <c:ext xmlns:c16="http://schemas.microsoft.com/office/drawing/2014/chart" uri="{C3380CC4-5D6E-409C-BE32-E72D297353CC}">
                  <c16:uniqueId val="{00000015-9359-43AE-9BEA-DBC0E413C097}"/>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Graficas!$B$7:$B$20</c15:sqref>
                  </c15:fullRef>
                </c:ext>
              </c:extLst>
              <c:f>(Graficas!$B$7:$B$14,Graficas!$B$16:$B$18)</c:f>
              <c:strCache>
                <c:ptCount val="11"/>
                <c:pt idx="0">
                  <c:v>Tripulación  </c:v>
                </c:pt>
                <c:pt idx="1">
                  <c:v>Seguros</c:v>
                </c:pt>
                <c:pt idx="2">
                  <c:v>Servicios Aeronaúticos </c:v>
                </c:pt>
                <c:pt idx="3">
                  <c:v>Mantenimiento </c:v>
                </c:pt>
                <c:pt idx="4">
                  <c:v>servicio de pasajeros</c:v>
                </c:pt>
                <c:pt idx="5">
                  <c:v>Combustible </c:v>
                </c:pt>
                <c:pt idx="6">
                  <c:v>Depreciación</c:v>
                </c:pt>
                <c:pt idx="7">
                  <c:v>Arriendo </c:v>
                </c:pt>
                <c:pt idx="8">
                  <c:v>Administración </c:v>
                </c:pt>
                <c:pt idx="9">
                  <c:v>Ventas</c:v>
                </c:pt>
                <c:pt idx="10">
                  <c:v>Financieros</c:v>
                </c:pt>
              </c:strCache>
            </c:strRef>
          </c:cat>
          <c:val>
            <c:numRef>
              <c:extLst>
                <c:ext xmlns:c15="http://schemas.microsoft.com/office/drawing/2012/chart" uri="{02D57815-91ED-43cb-92C2-25804820EDAC}">
                  <c15:fullRef>
                    <c15:sqref>Graficas!$E$7:$E$20</c15:sqref>
                  </c15:fullRef>
                </c:ext>
              </c:extLst>
              <c:f>(Graficas!$E$7:$E$14,Graficas!$E$16:$E$18)</c:f>
              <c:numCache>
                <c:formatCode>0.0%</c:formatCode>
                <c:ptCount val="11"/>
                <c:pt idx="0">
                  <c:v>6.6298450137608878E-2</c:v>
                </c:pt>
                <c:pt idx="1">
                  <c:v>3.7362379918730228E-3</c:v>
                </c:pt>
                <c:pt idx="2">
                  <c:v>8.3065215971860173E-2</c:v>
                </c:pt>
                <c:pt idx="3">
                  <c:v>0.13035880374555642</c:v>
                </c:pt>
                <c:pt idx="4">
                  <c:v>4.9534124382156181E-2</c:v>
                </c:pt>
                <c:pt idx="5">
                  <c:v>0.20826283472673285</c:v>
                </c:pt>
                <c:pt idx="6">
                  <c:v>4.9530196427084984E-2</c:v>
                </c:pt>
                <c:pt idx="7">
                  <c:v>0.15169266442977428</c:v>
                </c:pt>
                <c:pt idx="8">
                  <c:v>0.11360480245150582</c:v>
                </c:pt>
                <c:pt idx="9">
                  <c:v>0.10806074536102113</c:v>
                </c:pt>
                <c:pt idx="10">
                  <c:v>3.5855924374826528E-2</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6-9359-43AE-9BEA-DBC0E413C097}"/>
            </c:ext>
          </c:extLst>
        </c:ser>
        <c:dLbls>
          <c:dLblPos val="outEnd"/>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0.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9.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74D16AB-5F8F-4E8F-BC84-5572B0FB785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0F8C2BCC-AA10-4984-8155-700AB3494C7E}">
      <dgm:prSet phldrT="[Texto]"/>
      <dgm:spPr/>
      <dgm:t>
        <a:bodyPr/>
        <a:lstStyle/>
        <a:p>
          <a:r>
            <a:rPr lang="es-CO"/>
            <a:t>VOLVER</a:t>
          </a:r>
        </a:p>
      </dgm:t>
    </dgm:pt>
    <dgm:pt modelId="{33A95305-3853-4751-ADCB-04E356297689}" type="parTrans" cxnId="{DCEE1ACC-A47C-4368-A02D-34E97574B7C9}">
      <dgm:prSet/>
      <dgm:spPr/>
      <dgm:t>
        <a:bodyPr/>
        <a:lstStyle/>
        <a:p>
          <a:endParaRPr lang="es-CO"/>
        </a:p>
      </dgm:t>
    </dgm:pt>
    <dgm:pt modelId="{B3833431-767D-459F-A5BD-84C286552A0C}" type="sibTrans" cxnId="{DCEE1ACC-A47C-4368-A02D-34E97574B7C9}">
      <dgm:prSet/>
      <dgm:spPr/>
      <dgm:t>
        <a:bodyPr/>
        <a:lstStyle/>
        <a:p>
          <a:endParaRPr lang="es-CO"/>
        </a:p>
      </dgm:t>
    </dgm:pt>
    <dgm:pt modelId="{68F7D726-AF0A-4AF7-9546-A7EDBD1F3B11}">
      <dgm:prSet phldrT="[Texto]"/>
      <dgm:spPr/>
      <dgm:t>
        <a:bodyPr/>
        <a:lstStyle/>
        <a:p>
          <a:r>
            <a:rPr lang="es-CO"/>
            <a:t>CONTENIDO</a:t>
          </a:r>
        </a:p>
      </dgm:t>
    </dgm:pt>
    <dgm:pt modelId="{7627795A-855D-40B6-B620-771B8FCF45B5}" type="parTrans" cxnId="{212F088F-24D7-4045-8E6B-0E02434900FA}">
      <dgm:prSet/>
      <dgm:spPr/>
      <dgm:t>
        <a:bodyPr/>
        <a:lstStyle/>
        <a:p>
          <a:endParaRPr lang="es-CO"/>
        </a:p>
      </dgm:t>
    </dgm:pt>
    <dgm:pt modelId="{BF05267A-3133-4BB4-B958-9B78CBE93AC5}" type="sibTrans" cxnId="{212F088F-24D7-4045-8E6B-0E02434900FA}">
      <dgm:prSet/>
      <dgm:spPr/>
      <dgm:t>
        <a:bodyPr/>
        <a:lstStyle/>
        <a:p>
          <a:endParaRPr lang="es-CO"/>
        </a:p>
      </dgm:t>
    </dgm:pt>
    <dgm:pt modelId="{6C04C486-E73C-44D2-8447-1F2617F66B56}" type="pres">
      <dgm:prSet presAssocID="{E74D16AB-5F8F-4E8F-BC84-5572B0FB785A}" presName="compositeShape" presStyleCnt="0">
        <dgm:presLayoutVars>
          <dgm:chMax val="2"/>
          <dgm:dir/>
          <dgm:resizeHandles val="exact"/>
        </dgm:presLayoutVars>
      </dgm:prSet>
      <dgm:spPr/>
    </dgm:pt>
    <dgm:pt modelId="{6E188A49-09A8-4F2B-828D-D1856F63D85D}" type="pres">
      <dgm:prSet presAssocID="{E74D16AB-5F8F-4E8F-BC84-5572B0FB785A}" presName="ribbon" presStyleLbl="node1" presStyleIdx="0" presStyleCnt="1"/>
      <dgm:spPr/>
    </dgm:pt>
    <dgm:pt modelId="{10ABE0D2-B663-4ECD-81F0-F5199053308E}" type="pres">
      <dgm:prSet presAssocID="{E74D16AB-5F8F-4E8F-BC84-5572B0FB785A}" presName="leftArrowText" presStyleLbl="node1" presStyleIdx="0" presStyleCnt="1">
        <dgm:presLayoutVars>
          <dgm:chMax val="0"/>
          <dgm:bulletEnabled val="1"/>
        </dgm:presLayoutVars>
      </dgm:prSet>
      <dgm:spPr/>
    </dgm:pt>
    <dgm:pt modelId="{96B3249A-9A0B-43AB-8EDB-F95E519C1FB5}" type="pres">
      <dgm:prSet presAssocID="{E74D16AB-5F8F-4E8F-BC84-5572B0FB785A}" presName="rightArrowText" presStyleLbl="node1" presStyleIdx="0" presStyleCnt="1">
        <dgm:presLayoutVars>
          <dgm:chMax val="0"/>
          <dgm:bulletEnabled val="1"/>
        </dgm:presLayoutVars>
      </dgm:prSet>
      <dgm:spPr/>
    </dgm:pt>
  </dgm:ptLst>
  <dgm:cxnLst>
    <dgm:cxn modelId="{212F088F-24D7-4045-8E6B-0E02434900FA}" srcId="{E74D16AB-5F8F-4E8F-BC84-5572B0FB785A}" destId="{68F7D726-AF0A-4AF7-9546-A7EDBD1F3B11}" srcOrd="1" destOrd="0" parTransId="{7627795A-855D-40B6-B620-771B8FCF45B5}" sibTransId="{BF05267A-3133-4BB4-B958-9B78CBE93AC5}"/>
    <dgm:cxn modelId="{6A42A404-B2A4-43B0-8850-C05E574B7BE6}" type="presOf" srcId="{68F7D726-AF0A-4AF7-9546-A7EDBD1F3B11}" destId="{96B3249A-9A0B-43AB-8EDB-F95E519C1FB5}" srcOrd="0" destOrd="0" presId="urn:microsoft.com/office/officeart/2005/8/layout/arrow6"/>
    <dgm:cxn modelId="{DCEE1ACC-A47C-4368-A02D-34E97574B7C9}" srcId="{E74D16AB-5F8F-4E8F-BC84-5572B0FB785A}" destId="{0F8C2BCC-AA10-4984-8155-700AB3494C7E}" srcOrd="0" destOrd="0" parTransId="{33A95305-3853-4751-ADCB-04E356297689}" sibTransId="{B3833431-767D-459F-A5BD-84C286552A0C}"/>
    <dgm:cxn modelId="{C4ECF12D-802E-4941-A2A4-2235B704FCD1}" type="presOf" srcId="{0F8C2BCC-AA10-4984-8155-700AB3494C7E}" destId="{10ABE0D2-B663-4ECD-81F0-F5199053308E}" srcOrd="0" destOrd="0" presId="urn:microsoft.com/office/officeart/2005/8/layout/arrow6"/>
    <dgm:cxn modelId="{01F7DC42-FEF1-48D3-86E7-6CEEC22F9C04}" type="presOf" srcId="{E74D16AB-5F8F-4E8F-BC84-5572B0FB785A}" destId="{6C04C486-E73C-44D2-8447-1F2617F66B56}" srcOrd="0" destOrd="0" presId="urn:microsoft.com/office/officeart/2005/8/layout/arrow6"/>
    <dgm:cxn modelId="{48A7A838-A22F-4940-8A8D-781234703490}" type="presParOf" srcId="{6C04C486-E73C-44D2-8447-1F2617F66B56}" destId="{6E188A49-09A8-4F2B-828D-D1856F63D85D}" srcOrd="0" destOrd="0" presId="urn:microsoft.com/office/officeart/2005/8/layout/arrow6"/>
    <dgm:cxn modelId="{182AC009-4403-41BF-934F-E056825543C7}" type="presParOf" srcId="{6C04C486-E73C-44D2-8447-1F2617F66B56}" destId="{10ABE0D2-B663-4ECD-81F0-F5199053308E}" srcOrd="1" destOrd="0" presId="urn:microsoft.com/office/officeart/2005/8/layout/arrow6"/>
    <dgm:cxn modelId="{E93B0AFF-15DC-487A-8DB1-A738ECD720D3}" type="presParOf" srcId="{6C04C486-E73C-44D2-8447-1F2617F66B56}" destId="{96B3249A-9A0B-43AB-8EDB-F95E519C1FB5}" srcOrd="2" destOrd="0" presId="urn:microsoft.com/office/officeart/2005/8/layout/arrow6"/>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10.xml><?xml version="1.0" encoding="utf-8"?>
<dgm:dataModel xmlns:dgm="http://schemas.openxmlformats.org/drawingml/2006/diagram" xmlns:a="http://schemas.openxmlformats.org/drawingml/2006/main">
  <dgm:ptLst>
    <dgm:pt modelId="{E74D16AB-5F8F-4E8F-BC84-5572B0FB785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0F8C2BCC-AA10-4984-8155-700AB3494C7E}">
      <dgm:prSet phldrT="[Texto]"/>
      <dgm:spPr/>
      <dgm:t>
        <a:bodyPr/>
        <a:lstStyle/>
        <a:p>
          <a:r>
            <a:rPr lang="es-CO"/>
            <a:t>VOLVER</a:t>
          </a:r>
        </a:p>
      </dgm:t>
    </dgm:pt>
    <dgm:pt modelId="{33A95305-3853-4751-ADCB-04E356297689}" type="parTrans" cxnId="{DCEE1ACC-A47C-4368-A02D-34E97574B7C9}">
      <dgm:prSet/>
      <dgm:spPr/>
      <dgm:t>
        <a:bodyPr/>
        <a:lstStyle/>
        <a:p>
          <a:endParaRPr lang="es-CO"/>
        </a:p>
      </dgm:t>
    </dgm:pt>
    <dgm:pt modelId="{B3833431-767D-459F-A5BD-84C286552A0C}" type="sibTrans" cxnId="{DCEE1ACC-A47C-4368-A02D-34E97574B7C9}">
      <dgm:prSet/>
      <dgm:spPr/>
      <dgm:t>
        <a:bodyPr/>
        <a:lstStyle/>
        <a:p>
          <a:endParaRPr lang="es-CO"/>
        </a:p>
      </dgm:t>
    </dgm:pt>
    <dgm:pt modelId="{68F7D726-AF0A-4AF7-9546-A7EDBD1F3B11}">
      <dgm:prSet phldrT="[Texto]"/>
      <dgm:spPr/>
      <dgm:t>
        <a:bodyPr/>
        <a:lstStyle/>
        <a:p>
          <a:r>
            <a:rPr lang="es-CO"/>
            <a:t>CONTENIDO</a:t>
          </a:r>
        </a:p>
      </dgm:t>
    </dgm:pt>
    <dgm:pt modelId="{7627795A-855D-40B6-B620-771B8FCF45B5}" type="parTrans" cxnId="{212F088F-24D7-4045-8E6B-0E02434900FA}">
      <dgm:prSet/>
      <dgm:spPr/>
      <dgm:t>
        <a:bodyPr/>
        <a:lstStyle/>
        <a:p>
          <a:endParaRPr lang="es-CO"/>
        </a:p>
      </dgm:t>
    </dgm:pt>
    <dgm:pt modelId="{BF05267A-3133-4BB4-B958-9B78CBE93AC5}" type="sibTrans" cxnId="{212F088F-24D7-4045-8E6B-0E02434900FA}">
      <dgm:prSet/>
      <dgm:spPr/>
      <dgm:t>
        <a:bodyPr/>
        <a:lstStyle/>
        <a:p>
          <a:endParaRPr lang="es-CO"/>
        </a:p>
      </dgm:t>
    </dgm:pt>
    <dgm:pt modelId="{6C04C486-E73C-44D2-8447-1F2617F66B56}" type="pres">
      <dgm:prSet presAssocID="{E74D16AB-5F8F-4E8F-BC84-5572B0FB785A}" presName="compositeShape" presStyleCnt="0">
        <dgm:presLayoutVars>
          <dgm:chMax val="2"/>
          <dgm:dir/>
          <dgm:resizeHandles val="exact"/>
        </dgm:presLayoutVars>
      </dgm:prSet>
      <dgm:spPr/>
    </dgm:pt>
    <dgm:pt modelId="{6E188A49-09A8-4F2B-828D-D1856F63D85D}" type="pres">
      <dgm:prSet presAssocID="{E74D16AB-5F8F-4E8F-BC84-5572B0FB785A}" presName="ribbon" presStyleLbl="node1" presStyleIdx="0" presStyleCnt="1"/>
      <dgm:spPr/>
    </dgm:pt>
    <dgm:pt modelId="{10ABE0D2-B663-4ECD-81F0-F5199053308E}" type="pres">
      <dgm:prSet presAssocID="{E74D16AB-5F8F-4E8F-BC84-5572B0FB785A}" presName="leftArrowText" presStyleLbl="node1" presStyleIdx="0" presStyleCnt="1">
        <dgm:presLayoutVars>
          <dgm:chMax val="0"/>
          <dgm:bulletEnabled val="1"/>
        </dgm:presLayoutVars>
      </dgm:prSet>
      <dgm:spPr/>
    </dgm:pt>
    <dgm:pt modelId="{96B3249A-9A0B-43AB-8EDB-F95E519C1FB5}" type="pres">
      <dgm:prSet presAssocID="{E74D16AB-5F8F-4E8F-BC84-5572B0FB785A}" presName="rightArrowText" presStyleLbl="node1" presStyleIdx="0" presStyleCnt="1">
        <dgm:presLayoutVars>
          <dgm:chMax val="0"/>
          <dgm:bulletEnabled val="1"/>
        </dgm:presLayoutVars>
      </dgm:prSet>
      <dgm:spPr/>
    </dgm:pt>
  </dgm:ptLst>
  <dgm:cxnLst>
    <dgm:cxn modelId="{212F088F-24D7-4045-8E6B-0E02434900FA}" srcId="{E74D16AB-5F8F-4E8F-BC84-5572B0FB785A}" destId="{68F7D726-AF0A-4AF7-9546-A7EDBD1F3B11}" srcOrd="1" destOrd="0" parTransId="{7627795A-855D-40B6-B620-771B8FCF45B5}" sibTransId="{BF05267A-3133-4BB4-B958-9B78CBE93AC5}"/>
    <dgm:cxn modelId="{6A42A404-B2A4-43B0-8850-C05E574B7BE6}" type="presOf" srcId="{68F7D726-AF0A-4AF7-9546-A7EDBD1F3B11}" destId="{96B3249A-9A0B-43AB-8EDB-F95E519C1FB5}" srcOrd="0" destOrd="0" presId="urn:microsoft.com/office/officeart/2005/8/layout/arrow6"/>
    <dgm:cxn modelId="{DCEE1ACC-A47C-4368-A02D-34E97574B7C9}" srcId="{E74D16AB-5F8F-4E8F-BC84-5572B0FB785A}" destId="{0F8C2BCC-AA10-4984-8155-700AB3494C7E}" srcOrd="0" destOrd="0" parTransId="{33A95305-3853-4751-ADCB-04E356297689}" sibTransId="{B3833431-767D-459F-A5BD-84C286552A0C}"/>
    <dgm:cxn modelId="{C4ECF12D-802E-4941-A2A4-2235B704FCD1}" type="presOf" srcId="{0F8C2BCC-AA10-4984-8155-700AB3494C7E}" destId="{10ABE0D2-B663-4ECD-81F0-F5199053308E}" srcOrd="0" destOrd="0" presId="urn:microsoft.com/office/officeart/2005/8/layout/arrow6"/>
    <dgm:cxn modelId="{01F7DC42-FEF1-48D3-86E7-6CEEC22F9C04}" type="presOf" srcId="{E74D16AB-5F8F-4E8F-BC84-5572B0FB785A}" destId="{6C04C486-E73C-44D2-8447-1F2617F66B56}" srcOrd="0" destOrd="0" presId="urn:microsoft.com/office/officeart/2005/8/layout/arrow6"/>
    <dgm:cxn modelId="{48A7A838-A22F-4940-8A8D-781234703490}" type="presParOf" srcId="{6C04C486-E73C-44D2-8447-1F2617F66B56}" destId="{6E188A49-09A8-4F2B-828D-D1856F63D85D}" srcOrd="0" destOrd="0" presId="urn:microsoft.com/office/officeart/2005/8/layout/arrow6"/>
    <dgm:cxn modelId="{182AC009-4403-41BF-934F-E056825543C7}" type="presParOf" srcId="{6C04C486-E73C-44D2-8447-1F2617F66B56}" destId="{10ABE0D2-B663-4ECD-81F0-F5199053308E}" srcOrd="1" destOrd="0" presId="urn:microsoft.com/office/officeart/2005/8/layout/arrow6"/>
    <dgm:cxn modelId="{E93B0AFF-15DC-487A-8DB1-A738ECD720D3}" type="presParOf" srcId="{6C04C486-E73C-44D2-8447-1F2617F66B56}" destId="{96B3249A-9A0B-43AB-8EDB-F95E519C1FB5}" srcOrd="2" destOrd="0" presId="urn:microsoft.com/office/officeart/2005/8/layout/arrow6"/>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E74D16AB-5F8F-4E8F-BC84-5572B0FB785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0F8C2BCC-AA10-4984-8155-700AB3494C7E}">
      <dgm:prSet phldrT="[Texto]"/>
      <dgm:spPr/>
      <dgm:t>
        <a:bodyPr/>
        <a:lstStyle/>
        <a:p>
          <a:r>
            <a:rPr lang="es-CO"/>
            <a:t>VOLVER</a:t>
          </a:r>
        </a:p>
      </dgm:t>
    </dgm:pt>
    <dgm:pt modelId="{33A95305-3853-4751-ADCB-04E356297689}" type="parTrans" cxnId="{DCEE1ACC-A47C-4368-A02D-34E97574B7C9}">
      <dgm:prSet/>
      <dgm:spPr/>
      <dgm:t>
        <a:bodyPr/>
        <a:lstStyle/>
        <a:p>
          <a:endParaRPr lang="es-CO"/>
        </a:p>
      </dgm:t>
    </dgm:pt>
    <dgm:pt modelId="{B3833431-767D-459F-A5BD-84C286552A0C}" type="sibTrans" cxnId="{DCEE1ACC-A47C-4368-A02D-34E97574B7C9}">
      <dgm:prSet/>
      <dgm:spPr/>
      <dgm:t>
        <a:bodyPr/>
        <a:lstStyle/>
        <a:p>
          <a:endParaRPr lang="es-CO"/>
        </a:p>
      </dgm:t>
    </dgm:pt>
    <dgm:pt modelId="{68F7D726-AF0A-4AF7-9546-A7EDBD1F3B11}">
      <dgm:prSet phldrT="[Texto]"/>
      <dgm:spPr/>
      <dgm:t>
        <a:bodyPr/>
        <a:lstStyle/>
        <a:p>
          <a:r>
            <a:rPr lang="es-CO"/>
            <a:t>CONTENIDO</a:t>
          </a:r>
        </a:p>
      </dgm:t>
    </dgm:pt>
    <dgm:pt modelId="{7627795A-855D-40B6-B620-771B8FCF45B5}" type="parTrans" cxnId="{212F088F-24D7-4045-8E6B-0E02434900FA}">
      <dgm:prSet/>
      <dgm:spPr/>
      <dgm:t>
        <a:bodyPr/>
        <a:lstStyle/>
        <a:p>
          <a:endParaRPr lang="es-CO"/>
        </a:p>
      </dgm:t>
    </dgm:pt>
    <dgm:pt modelId="{BF05267A-3133-4BB4-B958-9B78CBE93AC5}" type="sibTrans" cxnId="{212F088F-24D7-4045-8E6B-0E02434900FA}">
      <dgm:prSet/>
      <dgm:spPr/>
      <dgm:t>
        <a:bodyPr/>
        <a:lstStyle/>
        <a:p>
          <a:endParaRPr lang="es-CO"/>
        </a:p>
      </dgm:t>
    </dgm:pt>
    <dgm:pt modelId="{6C04C486-E73C-44D2-8447-1F2617F66B56}" type="pres">
      <dgm:prSet presAssocID="{E74D16AB-5F8F-4E8F-BC84-5572B0FB785A}" presName="compositeShape" presStyleCnt="0">
        <dgm:presLayoutVars>
          <dgm:chMax val="2"/>
          <dgm:dir/>
          <dgm:resizeHandles val="exact"/>
        </dgm:presLayoutVars>
      </dgm:prSet>
      <dgm:spPr/>
    </dgm:pt>
    <dgm:pt modelId="{6E188A49-09A8-4F2B-828D-D1856F63D85D}" type="pres">
      <dgm:prSet presAssocID="{E74D16AB-5F8F-4E8F-BC84-5572B0FB785A}" presName="ribbon" presStyleLbl="node1" presStyleIdx="0" presStyleCnt="1"/>
      <dgm:spPr/>
    </dgm:pt>
    <dgm:pt modelId="{10ABE0D2-B663-4ECD-81F0-F5199053308E}" type="pres">
      <dgm:prSet presAssocID="{E74D16AB-5F8F-4E8F-BC84-5572B0FB785A}" presName="leftArrowText" presStyleLbl="node1" presStyleIdx="0" presStyleCnt="1">
        <dgm:presLayoutVars>
          <dgm:chMax val="0"/>
          <dgm:bulletEnabled val="1"/>
        </dgm:presLayoutVars>
      </dgm:prSet>
      <dgm:spPr/>
    </dgm:pt>
    <dgm:pt modelId="{96B3249A-9A0B-43AB-8EDB-F95E519C1FB5}" type="pres">
      <dgm:prSet presAssocID="{E74D16AB-5F8F-4E8F-BC84-5572B0FB785A}" presName="rightArrowText" presStyleLbl="node1" presStyleIdx="0" presStyleCnt="1">
        <dgm:presLayoutVars>
          <dgm:chMax val="0"/>
          <dgm:bulletEnabled val="1"/>
        </dgm:presLayoutVars>
      </dgm:prSet>
      <dgm:spPr/>
    </dgm:pt>
  </dgm:ptLst>
  <dgm:cxnLst>
    <dgm:cxn modelId="{212F088F-24D7-4045-8E6B-0E02434900FA}" srcId="{E74D16AB-5F8F-4E8F-BC84-5572B0FB785A}" destId="{68F7D726-AF0A-4AF7-9546-A7EDBD1F3B11}" srcOrd="1" destOrd="0" parTransId="{7627795A-855D-40B6-B620-771B8FCF45B5}" sibTransId="{BF05267A-3133-4BB4-B958-9B78CBE93AC5}"/>
    <dgm:cxn modelId="{DCEE1ACC-A47C-4368-A02D-34E97574B7C9}" srcId="{E74D16AB-5F8F-4E8F-BC84-5572B0FB785A}" destId="{0F8C2BCC-AA10-4984-8155-700AB3494C7E}" srcOrd="0" destOrd="0" parTransId="{33A95305-3853-4751-ADCB-04E356297689}" sibTransId="{B3833431-767D-459F-A5BD-84C286552A0C}"/>
    <dgm:cxn modelId="{9ED53EE4-B171-4636-9D99-1391B42ECD4C}" type="presOf" srcId="{68F7D726-AF0A-4AF7-9546-A7EDBD1F3B11}" destId="{96B3249A-9A0B-43AB-8EDB-F95E519C1FB5}" srcOrd="0" destOrd="0" presId="urn:microsoft.com/office/officeart/2005/8/layout/arrow6"/>
    <dgm:cxn modelId="{D3BFB3CE-2905-4DD3-8121-2E93B91E072D}" type="presOf" srcId="{E74D16AB-5F8F-4E8F-BC84-5572B0FB785A}" destId="{6C04C486-E73C-44D2-8447-1F2617F66B56}" srcOrd="0" destOrd="0" presId="urn:microsoft.com/office/officeart/2005/8/layout/arrow6"/>
    <dgm:cxn modelId="{C02A1CFD-86E8-433E-8EFB-0A64E4667B09}" type="presOf" srcId="{0F8C2BCC-AA10-4984-8155-700AB3494C7E}" destId="{10ABE0D2-B663-4ECD-81F0-F5199053308E}" srcOrd="0" destOrd="0" presId="urn:microsoft.com/office/officeart/2005/8/layout/arrow6"/>
    <dgm:cxn modelId="{B5F4BA79-D061-4F92-A5F8-41BBAF32F8AB}" type="presParOf" srcId="{6C04C486-E73C-44D2-8447-1F2617F66B56}" destId="{6E188A49-09A8-4F2B-828D-D1856F63D85D}" srcOrd="0" destOrd="0" presId="urn:microsoft.com/office/officeart/2005/8/layout/arrow6"/>
    <dgm:cxn modelId="{9329588E-590B-473C-97CA-8C04CAF05907}" type="presParOf" srcId="{6C04C486-E73C-44D2-8447-1F2617F66B56}" destId="{10ABE0D2-B663-4ECD-81F0-F5199053308E}" srcOrd="1" destOrd="0" presId="urn:microsoft.com/office/officeart/2005/8/layout/arrow6"/>
    <dgm:cxn modelId="{44BEF34C-1625-4243-873E-CCFED4B88335}" type="presParOf" srcId="{6C04C486-E73C-44D2-8447-1F2617F66B56}" destId="{96B3249A-9A0B-43AB-8EDB-F95E519C1FB5}" srcOrd="2" destOrd="0" presId="urn:microsoft.com/office/officeart/2005/8/layout/arrow6"/>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E74D16AB-5F8F-4E8F-BC84-5572B0FB785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0F8C2BCC-AA10-4984-8155-700AB3494C7E}">
      <dgm:prSet phldrT="[Texto]"/>
      <dgm:spPr/>
      <dgm:t>
        <a:bodyPr/>
        <a:lstStyle/>
        <a:p>
          <a:r>
            <a:rPr lang="es-CO"/>
            <a:t>VOLVER</a:t>
          </a:r>
        </a:p>
      </dgm:t>
    </dgm:pt>
    <dgm:pt modelId="{33A95305-3853-4751-ADCB-04E356297689}" type="parTrans" cxnId="{DCEE1ACC-A47C-4368-A02D-34E97574B7C9}">
      <dgm:prSet/>
      <dgm:spPr/>
      <dgm:t>
        <a:bodyPr/>
        <a:lstStyle/>
        <a:p>
          <a:endParaRPr lang="es-CO"/>
        </a:p>
      </dgm:t>
    </dgm:pt>
    <dgm:pt modelId="{B3833431-767D-459F-A5BD-84C286552A0C}" type="sibTrans" cxnId="{DCEE1ACC-A47C-4368-A02D-34E97574B7C9}">
      <dgm:prSet/>
      <dgm:spPr/>
      <dgm:t>
        <a:bodyPr/>
        <a:lstStyle/>
        <a:p>
          <a:endParaRPr lang="es-CO"/>
        </a:p>
      </dgm:t>
    </dgm:pt>
    <dgm:pt modelId="{68F7D726-AF0A-4AF7-9546-A7EDBD1F3B11}">
      <dgm:prSet phldrT="[Texto]"/>
      <dgm:spPr/>
      <dgm:t>
        <a:bodyPr/>
        <a:lstStyle/>
        <a:p>
          <a:r>
            <a:rPr lang="es-CO"/>
            <a:t>CONTENIDO</a:t>
          </a:r>
        </a:p>
      </dgm:t>
    </dgm:pt>
    <dgm:pt modelId="{7627795A-855D-40B6-B620-771B8FCF45B5}" type="parTrans" cxnId="{212F088F-24D7-4045-8E6B-0E02434900FA}">
      <dgm:prSet/>
      <dgm:spPr/>
      <dgm:t>
        <a:bodyPr/>
        <a:lstStyle/>
        <a:p>
          <a:endParaRPr lang="es-CO"/>
        </a:p>
      </dgm:t>
    </dgm:pt>
    <dgm:pt modelId="{BF05267A-3133-4BB4-B958-9B78CBE93AC5}" type="sibTrans" cxnId="{212F088F-24D7-4045-8E6B-0E02434900FA}">
      <dgm:prSet/>
      <dgm:spPr/>
      <dgm:t>
        <a:bodyPr/>
        <a:lstStyle/>
        <a:p>
          <a:endParaRPr lang="es-CO"/>
        </a:p>
      </dgm:t>
    </dgm:pt>
    <dgm:pt modelId="{6C04C486-E73C-44D2-8447-1F2617F66B56}" type="pres">
      <dgm:prSet presAssocID="{E74D16AB-5F8F-4E8F-BC84-5572B0FB785A}" presName="compositeShape" presStyleCnt="0">
        <dgm:presLayoutVars>
          <dgm:chMax val="2"/>
          <dgm:dir/>
          <dgm:resizeHandles val="exact"/>
        </dgm:presLayoutVars>
      </dgm:prSet>
      <dgm:spPr/>
    </dgm:pt>
    <dgm:pt modelId="{6E188A49-09A8-4F2B-828D-D1856F63D85D}" type="pres">
      <dgm:prSet presAssocID="{E74D16AB-5F8F-4E8F-BC84-5572B0FB785A}" presName="ribbon" presStyleLbl="node1" presStyleIdx="0" presStyleCnt="1"/>
      <dgm:spPr/>
    </dgm:pt>
    <dgm:pt modelId="{10ABE0D2-B663-4ECD-81F0-F5199053308E}" type="pres">
      <dgm:prSet presAssocID="{E74D16AB-5F8F-4E8F-BC84-5572B0FB785A}" presName="leftArrowText" presStyleLbl="node1" presStyleIdx="0" presStyleCnt="1">
        <dgm:presLayoutVars>
          <dgm:chMax val="0"/>
          <dgm:bulletEnabled val="1"/>
        </dgm:presLayoutVars>
      </dgm:prSet>
      <dgm:spPr/>
    </dgm:pt>
    <dgm:pt modelId="{96B3249A-9A0B-43AB-8EDB-F95E519C1FB5}" type="pres">
      <dgm:prSet presAssocID="{E74D16AB-5F8F-4E8F-BC84-5572B0FB785A}" presName="rightArrowText" presStyleLbl="node1" presStyleIdx="0" presStyleCnt="1">
        <dgm:presLayoutVars>
          <dgm:chMax val="0"/>
          <dgm:bulletEnabled val="1"/>
        </dgm:presLayoutVars>
      </dgm:prSet>
      <dgm:spPr/>
    </dgm:pt>
  </dgm:ptLst>
  <dgm:cxnLst>
    <dgm:cxn modelId="{212F088F-24D7-4045-8E6B-0E02434900FA}" srcId="{E74D16AB-5F8F-4E8F-BC84-5572B0FB785A}" destId="{68F7D726-AF0A-4AF7-9546-A7EDBD1F3B11}" srcOrd="1" destOrd="0" parTransId="{7627795A-855D-40B6-B620-771B8FCF45B5}" sibTransId="{BF05267A-3133-4BB4-B958-9B78CBE93AC5}"/>
    <dgm:cxn modelId="{28CFF940-33A4-467A-9839-0471E482556F}" type="presOf" srcId="{E74D16AB-5F8F-4E8F-BC84-5572B0FB785A}" destId="{6C04C486-E73C-44D2-8447-1F2617F66B56}" srcOrd="0" destOrd="0" presId="urn:microsoft.com/office/officeart/2005/8/layout/arrow6"/>
    <dgm:cxn modelId="{DCEE1ACC-A47C-4368-A02D-34E97574B7C9}" srcId="{E74D16AB-5F8F-4E8F-BC84-5572B0FB785A}" destId="{0F8C2BCC-AA10-4984-8155-700AB3494C7E}" srcOrd="0" destOrd="0" parTransId="{33A95305-3853-4751-ADCB-04E356297689}" sibTransId="{B3833431-767D-459F-A5BD-84C286552A0C}"/>
    <dgm:cxn modelId="{A972822E-36EE-4DAC-84C3-99917CE43510}" type="presOf" srcId="{0F8C2BCC-AA10-4984-8155-700AB3494C7E}" destId="{10ABE0D2-B663-4ECD-81F0-F5199053308E}" srcOrd="0" destOrd="0" presId="urn:microsoft.com/office/officeart/2005/8/layout/arrow6"/>
    <dgm:cxn modelId="{B6C2B6FE-57D0-4BF4-AAA6-0097CF1BAC7E}" type="presOf" srcId="{68F7D726-AF0A-4AF7-9546-A7EDBD1F3B11}" destId="{96B3249A-9A0B-43AB-8EDB-F95E519C1FB5}" srcOrd="0" destOrd="0" presId="urn:microsoft.com/office/officeart/2005/8/layout/arrow6"/>
    <dgm:cxn modelId="{88793D64-FFE2-48FE-A178-17344B72E725}" type="presParOf" srcId="{6C04C486-E73C-44D2-8447-1F2617F66B56}" destId="{6E188A49-09A8-4F2B-828D-D1856F63D85D}" srcOrd="0" destOrd="0" presId="urn:microsoft.com/office/officeart/2005/8/layout/arrow6"/>
    <dgm:cxn modelId="{C4F07AA1-BCF9-4E3E-BB22-8F8DBD9F5A0D}" type="presParOf" srcId="{6C04C486-E73C-44D2-8447-1F2617F66B56}" destId="{10ABE0D2-B663-4ECD-81F0-F5199053308E}" srcOrd="1" destOrd="0" presId="urn:microsoft.com/office/officeart/2005/8/layout/arrow6"/>
    <dgm:cxn modelId="{6DAD2D65-F729-4C4D-AE97-34494E008101}" type="presParOf" srcId="{6C04C486-E73C-44D2-8447-1F2617F66B56}" destId="{96B3249A-9A0B-43AB-8EDB-F95E519C1FB5}" srcOrd="2" destOrd="0" presId="urn:microsoft.com/office/officeart/2005/8/layout/arrow6"/>
  </dgm:cxnLst>
  <dgm:bg/>
  <dgm:whole/>
  <dgm:extLst>
    <a:ext uri="http://schemas.microsoft.com/office/drawing/2008/diagram">
      <dsp:dataModelExt xmlns:dsp="http://schemas.microsoft.com/office/drawing/2008/diagram" relId="rId8"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E74D16AB-5F8F-4E8F-BC84-5572B0FB785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0F8C2BCC-AA10-4984-8155-700AB3494C7E}">
      <dgm:prSet phldrT="[Texto]"/>
      <dgm:spPr/>
      <dgm:t>
        <a:bodyPr/>
        <a:lstStyle/>
        <a:p>
          <a:r>
            <a:rPr lang="es-CO"/>
            <a:t>VOLVER</a:t>
          </a:r>
        </a:p>
      </dgm:t>
    </dgm:pt>
    <dgm:pt modelId="{33A95305-3853-4751-ADCB-04E356297689}" type="parTrans" cxnId="{DCEE1ACC-A47C-4368-A02D-34E97574B7C9}">
      <dgm:prSet/>
      <dgm:spPr/>
      <dgm:t>
        <a:bodyPr/>
        <a:lstStyle/>
        <a:p>
          <a:endParaRPr lang="es-CO"/>
        </a:p>
      </dgm:t>
    </dgm:pt>
    <dgm:pt modelId="{B3833431-767D-459F-A5BD-84C286552A0C}" type="sibTrans" cxnId="{DCEE1ACC-A47C-4368-A02D-34E97574B7C9}">
      <dgm:prSet/>
      <dgm:spPr/>
      <dgm:t>
        <a:bodyPr/>
        <a:lstStyle/>
        <a:p>
          <a:endParaRPr lang="es-CO"/>
        </a:p>
      </dgm:t>
    </dgm:pt>
    <dgm:pt modelId="{68F7D726-AF0A-4AF7-9546-A7EDBD1F3B11}">
      <dgm:prSet phldrT="[Texto]"/>
      <dgm:spPr/>
      <dgm:t>
        <a:bodyPr/>
        <a:lstStyle/>
        <a:p>
          <a:r>
            <a:rPr lang="es-CO"/>
            <a:t>CONTENIDO</a:t>
          </a:r>
        </a:p>
      </dgm:t>
    </dgm:pt>
    <dgm:pt modelId="{7627795A-855D-40B6-B620-771B8FCF45B5}" type="parTrans" cxnId="{212F088F-24D7-4045-8E6B-0E02434900FA}">
      <dgm:prSet/>
      <dgm:spPr/>
      <dgm:t>
        <a:bodyPr/>
        <a:lstStyle/>
        <a:p>
          <a:endParaRPr lang="es-CO"/>
        </a:p>
      </dgm:t>
    </dgm:pt>
    <dgm:pt modelId="{BF05267A-3133-4BB4-B958-9B78CBE93AC5}" type="sibTrans" cxnId="{212F088F-24D7-4045-8E6B-0E02434900FA}">
      <dgm:prSet/>
      <dgm:spPr/>
      <dgm:t>
        <a:bodyPr/>
        <a:lstStyle/>
        <a:p>
          <a:endParaRPr lang="es-CO"/>
        </a:p>
      </dgm:t>
    </dgm:pt>
    <dgm:pt modelId="{6C04C486-E73C-44D2-8447-1F2617F66B56}" type="pres">
      <dgm:prSet presAssocID="{E74D16AB-5F8F-4E8F-BC84-5572B0FB785A}" presName="compositeShape" presStyleCnt="0">
        <dgm:presLayoutVars>
          <dgm:chMax val="2"/>
          <dgm:dir/>
          <dgm:resizeHandles val="exact"/>
        </dgm:presLayoutVars>
      </dgm:prSet>
      <dgm:spPr/>
    </dgm:pt>
    <dgm:pt modelId="{6E188A49-09A8-4F2B-828D-D1856F63D85D}" type="pres">
      <dgm:prSet presAssocID="{E74D16AB-5F8F-4E8F-BC84-5572B0FB785A}" presName="ribbon" presStyleLbl="node1" presStyleIdx="0" presStyleCnt="1"/>
      <dgm:spPr/>
    </dgm:pt>
    <dgm:pt modelId="{10ABE0D2-B663-4ECD-81F0-F5199053308E}" type="pres">
      <dgm:prSet presAssocID="{E74D16AB-5F8F-4E8F-BC84-5572B0FB785A}" presName="leftArrowText" presStyleLbl="node1" presStyleIdx="0" presStyleCnt="1">
        <dgm:presLayoutVars>
          <dgm:chMax val="0"/>
          <dgm:bulletEnabled val="1"/>
        </dgm:presLayoutVars>
      </dgm:prSet>
      <dgm:spPr/>
    </dgm:pt>
    <dgm:pt modelId="{96B3249A-9A0B-43AB-8EDB-F95E519C1FB5}" type="pres">
      <dgm:prSet presAssocID="{E74D16AB-5F8F-4E8F-BC84-5572B0FB785A}" presName="rightArrowText" presStyleLbl="node1" presStyleIdx="0" presStyleCnt="1">
        <dgm:presLayoutVars>
          <dgm:chMax val="0"/>
          <dgm:bulletEnabled val="1"/>
        </dgm:presLayoutVars>
      </dgm:prSet>
      <dgm:spPr/>
    </dgm:pt>
  </dgm:ptLst>
  <dgm:cxnLst>
    <dgm:cxn modelId="{212F088F-24D7-4045-8E6B-0E02434900FA}" srcId="{E74D16AB-5F8F-4E8F-BC84-5572B0FB785A}" destId="{68F7D726-AF0A-4AF7-9546-A7EDBD1F3B11}" srcOrd="1" destOrd="0" parTransId="{7627795A-855D-40B6-B620-771B8FCF45B5}" sibTransId="{BF05267A-3133-4BB4-B958-9B78CBE93AC5}"/>
    <dgm:cxn modelId="{6A42A404-B2A4-43B0-8850-C05E574B7BE6}" type="presOf" srcId="{68F7D726-AF0A-4AF7-9546-A7EDBD1F3B11}" destId="{96B3249A-9A0B-43AB-8EDB-F95E519C1FB5}" srcOrd="0" destOrd="0" presId="urn:microsoft.com/office/officeart/2005/8/layout/arrow6"/>
    <dgm:cxn modelId="{DCEE1ACC-A47C-4368-A02D-34E97574B7C9}" srcId="{E74D16AB-5F8F-4E8F-BC84-5572B0FB785A}" destId="{0F8C2BCC-AA10-4984-8155-700AB3494C7E}" srcOrd="0" destOrd="0" parTransId="{33A95305-3853-4751-ADCB-04E356297689}" sibTransId="{B3833431-767D-459F-A5BD-84C286552A0C}"/>
    <dgm:cxn modelId="{C4ECF12D-802E-4941-A2A4-2235B704FCD1}" type="presOf" srcId="{0F8C2BCC-AA10-4984-8155-700AB3494C7E}" destId="{10ABE0D2-B663-4ECD-81F0-F5199053308E}" srcOrd="0" destOrd="0" presId="urn:microsoft.com/office/officeart/2005/8/layout/arrow6"/>
    <dgm:cxn modelId="{01F7DC42-FEF1-48D3-86E7-6CEEC22F9C04}" type="presOf" srcId="{E74D16AB-5F8F-4E8F-BC84-5572B0FB785A}" destId="{6C04C486-E73C-44D2-8447-1F2617F66B56}" srcOrd="0" destOrd="0" presId="urn:microsoft.com/office/officeart/2005/8/layout/arrow6"/>
    <dgm:cxn modelId="{48A7A838-A22F-4940-8A8D-781234703490}" type="presParOf" srcId="{6C04C486-E73C-44D2-8447-1F2617F66B56}" destId="{6E188A49-09A8-4F2B-828D-D1856F63D85D}" srcOrd="0" destOrd="0" presId="urn:microsoft.com/office/officeart/2005/8/layout/arrow6"/>
    <dgm:cxn modelId="{182AC009-4403-41BF-934F-E056825543C7}" type="presParOf" srcId="{6C04C486-E73C-44D2-8447-1F2617F66B56}" destId="{10ABE0D2-B663-4ECD-81F0-F5199053308E}" srcOrd="1" destOrd="0" presId="urn:microsoft.com/office/officeart/2005/8/layout/arrow6"/>
    <dgm:cxn modelId="{E93B0AFF-15DC-487A-8DB1-A738ECD720D3}" type="presParOf" srcId="{6C04C486-E73C-44D2-8447-1F2617F66B56}" destId="{96B3249A-9A0B-43AB-8EDB-F95E519C1FB5}" srcOrd="2" destOrd="0" presId="urn:microsoft.com/office/officeart/2005/8/layout/arrow6"/>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E74D16AB-5F8F-4E8F-BC84-5572B0FB785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0F8C2BCC-AA10-4984-8155-700AB3494C7E}">
      <dgm:prSet phldrT="[Texto]"/>
      <dgm:spPr/>
      <dgm:t>
        <a:bodyPr/>
        <a:lstStyle/>
        <a:p>
          <a:r>
            <a:rPr lang="es-CO"/>
            <a:t>VOLVER</a:t>
          </a:r>
        </a:p>
      </dgm:t>
    </dgm:pt>
    <dgm:pt modelId="{33A95305-3853-4751-ADCB-04E356297689}" type="parTrans" cxnId="{DCEE1ACC-A47C-4368-A02D-34E97574B7C9}">
      <dgm:prSet/>
      <dgm:spPr/>
      <dgm:t>
        <a:bodyPr/>
        <a:lstStyle/>
        <a:p>
          <a:endParaRPr lang="es-CO"/>
        </a:p>
      </dgm:t>
    </dgm:pt>
    <dgm:pt modelId="{B3833431-767D-459F-A5BD-84C286552A0C}" type="sibTrans" cxnId="{DCEE1ACC-A47C-4368-A02D-34E97574B7C9}">
      <dgm:prSet/>
      <dgm:spPr/>
      <dgm:t>
        <a:bodyPr/>
        <a:lstStyle/>
        <a:p>
          <a:endParaRPr lang="es-CO"/>
        </a:p>
      </dgm:t>
    </dgm:pt>
    <dgm:pt modelId="{68F7D726-AF0A-4AF7-9546-A7EDBD1F3B11}">
      <dgm:prSet phldrT="[Texto]"/>
      <dgm:spPr/>
      <dgm:t>
        <a:bodyPr/>
        <a:lstStyle/>
        <a:p>
          <a:r>
            <a:rPr lang="es-CO"/>
            <a:t>CONTENIDO</a:t>
          </a:r>
        </a:p>
      </dgm:t>
    </dgm:pt>
    <dgm:pt modelId="{7627795A-855D-40B6-B620-771B8FCF45B5}" type="parTrans" cxnId="{212F088F-24D7-4045-8E6B-0E02434900FA}">
      <dgm:prSet/>
      <dgm:spPr/>
      <dgm:t>
        <a:bodyPr/>
        <a:lstStyle/>
        <a:p>
          <a:endParaRPr lang="es-CO"/>
        </a:p>
      </dgm:t>
    </dgm:pt>
    <dgm:pt modelId="{BF05267A-3133-4BB4-B958-9B78CBE93AC5}" type="sibTrans" cxnId="{212F088F-24D7-4045-8E6B-0E02434900FA}">
      <dgm:prSet/>
      <dgm:spPr/>
      <dgm:t>
        <a:bodyPr/>
        <a:lstStyle/>
        <a:p>
          <a:endParaRPr lang="es-CO"/>
        </a:p>
      </dgm:t>
    </dgm:pt>
    <dgm:pt modelId="{6C04C486-E73C-44D2-8447-1F2617F66B56}" type="pres">
      <dgm:prSet presAssocID="{E74D16AB-5F8F-4E8F-BC84-5572B0FB785A}" presName="compositeShape" presStyleCnt="0">
        <dgm:presLayoutVars>
          <dgm:chMax val="2"/>
          <dgm:dir/>
          <dgm:resizeHandles val="exact"/>
        </dgm:presLayoutVars>
      </dgm:prSet>
      <dgm:spPr/>
    </dgm:pt>
    <dgm:pt modelId="{6E188A49-09A8-4F2B-828D-D1856F63D85D}" type="pres">
      <dgm:prSet presAssocID="{E74D16AB-5F8F-4E8F-BC84-5572B0FB785A}" presName="ribbon" presStyleLbl="node1" presStyleIdx="0" presStyleCnt="1"/>
      <dgm:spPr/>
    </dgm:pt>
    <dgm:pt modelId="{10ABE0D2-B663-4ECD-81F0-F5199053308E}" type="pres">
      <dgm:prSet presAssocID="{E74D16AB-5F8F-4E8F-BC84-5572B0FB785A}" presName="leftArrowText" presStyleLbl="node1" presStyleIdx="0" presStyleCnt="1">
        <dgm:presLayoutVars>
          <dgm:chMax val="0"/>
          <dgm:bulletEnabled val="1"/>
        </dgm:presLayoutVars>
      </dgm:prSet>
      <dgm:spPr/>
    </dgm:pt>
    <dgm:pt modelId="{96B3249A-9A0B-43AB-8EDB-F95E519C1FB5}" type="pres">
      <dgm:prSet presAssocID="{E74D16AB-5F8F-4E8F-BC84-5572B0FB785A}" presName="rightArrowText" presStyleLbl="node1" presStyleIdx="0" presStyleCnt="1">
        <dgm:presLayoutVars>
          <dgm:chMax val="0"/>
          <dgm:bulletEnabled val="1"/>
        </dgm:presLayoutVars>
      </dgm:prSet>
      <dgm:spPr/>
    </dgm:pt>
  </dgm:ptLst>
  <dgm:cxnLst>
    <dgm:cxn modelId="{212F088F-24D7-4045-8E6B-0E02434900FA}" srcId="{E74D16AB-5F8F-4E8F-BC84-5572B0FB785A}" destId="{68F7D726-AF0A-4AF7-9546-A7EDBD1F3B11}" srcOrd="1" destOrd="0" parTransId="{7627795A-855D-40B6-B620-771B8FCF45B5}" sibTransId="{BF05267A-3133-4BB4-B958-9B78CBE93AC5}"/>
    <dgm:cxn modelId="{6A42A404-B2A4-43B0-8850-C05E574B7BE6}" type="presOf" srcId="{68F7D726-AF0A-4AF7-9546-A7EDBD1F3B11}" destId="{96B3249A-9A0B-43AB-8EDB-F95E519C1FB5}" srcOrd="0" destOrd="0" presId="urn:microsoft.com/office/officeart/2005/8/layout/arrow6"/>
    <dgm:cxn modelId="{DCEE1ACC-A47C-4368-A02D-34E97574B7C9}" srcId="{E74D16AB-5F8F-4E8F-BC84-5572B0FB785A}" destId="{0F8C2BCC-AA10-4984-8155-700AB3494C7E}" srcOrd="0" destOrd="0" parTransId="{33A95305-3853-4751-ADCB-04E356297689}" sibTransId="{B3833431-767D-459F-A5BD-84C286552A0C}"/>
    <dgm:cxn modelId="{C4ECF12D-802E-4941-A2A4-2235B704FCD1}" type="presOf" srcId="{0F8C2BCC-AA10-4984-8155-700AB3494C7E}" destId="{10ABE0D2-B663-4ECD-81F0-F5199053308E}" srcOrd="0" destOrd="0" presId="urn:microsoft.com/office/officeart/2005/8/layout/arrow6"/>
    <dgm:cxn modelId="{01F7DC42-FEF1-48D3-86E7-6CEEC22F9C04}" type="presOf" srcId="{E74D16AB-5F8F-4E8F-BC84-5572B0FB785A}" destId="{6C04C486-E73C-44D2-8447-1F2617F66B56}" srcOrd="0" destOrd="0" presId="urn:microsoft.com/office/officeart/2005/8/layout/arrow6"/>
    <dgm:cxn modelId="{48A7A838-A22F-4940-8A8D-781234703490}" type="presParOf" srcId="{6C04C486-E73C-44D2-8447-1F2617F66B56}" destId="{6E188A49-09A8-4F2B-828D-D1856F63D85D}" srcOrd="0" destOrd="0" presId="urn:microsoft.com/office/officeart/2005/8/layout/arrow6"/>
    <dgm:cxn modelId="{182AC009-4403-41BF-934F-E056825543C7}" type="presParOf" srcId="{6C04C486-E73C-44D2-8447-1F2617F66B56}" destId="{10ABE0D2-B663-4ECD-81F0-F5199053308E}" srcOrd="1" destOrd="0" presId="urn:microsoft.com/office/officeart/2005/8/layout/arrow6"/>
    <dgm:cxn modelId="{E93B0AFF-15DC-487A-8DB1-A738ECD720D3}" type="presParOf" srcId="{6C04C486-E73C-44D2-8447-1F2617F66B56}" destId="{96B3249A-9A0B-43AB-8EDB-F95E519C1FB5}" srcOrd="2" destOrd="0" presId="urn:microsoft.com/office/officeart/2005/8/layout/arrow6"/>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E74D16AB-5F8F-4E8F-BC84-5572B0FB785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0F8C2BCC-AA10-4984-8155-700AB3494C7E}">
      <dgm:prSet phldrT="[Texto]"/>
      <dgm:spPr/>
      <dgm:t>
        <a:bodyPr/>
        <a:lstStyle/>
        <a:p>
          <a:r>
            <a:rPr lang="es-CO"/>
            <a:t>VOLVER</a:t>
          </a:r>
        </a:p>
      </dgm:t>
    </dgm:pt>
    <dgm:pt modelId="{33A95305-3853-4751-ADCB-04E356297689}" type="parTrans" cxnId="{DCEE1ACC-A47C-4368-A02D-34E97574B7C9}">
      <dgm:prSet/>
      <dgm:spPr/>
      <dgm:t>
        <a:bodyPr/>
        <a:lstStyle/>
        <a:p>
          <a:endParaRPr lang="es-CO"/>
        </a:p>
      </dgm:t>
    </dgm:pt>
    <dgm:pt modelId="{B3833431-767D-459F-A5BD-84C286552A0C}" type="sibTrans" cxnId="{DCEE1ACC-A47C-4368-A02D-34E97574B7C9}">
      <dgm:prSet/>
      <dgm:spPr/>
      <dgm:t>
        <a:bodyPr/>
        <a:lstStyle/>
        <a:p>
          <a:endParaRPr lang="es-CO"/>
        </a:p>
      </dgm:t>
    </dgm:pt>
    <dgm:pt modelId="{68F7D726-AF0A-4AF7-9546-A7EDBD1F3B11}">
      <dgm:prSet phldrT="[Texto]"/>
      <dgm:spPr/>
      <dgm:t>
        <a:bodyPr/>
        <a:lstStyle/>
        <a:p>
          <a:r>
            <a:rPr lang="es-CO"/>
            <a:t>CONTENIDO</a:t>
          </a:r>
        </a:p>
      </dgm:t>
    </dgm:pt>
    <dgm:pt modelId="{7627795A-855D-40B6-B620-771B8FCF45B5}" type="parTrans" cxnId="{212F088F-24D7-4045-8E6B-0E02434900FA}">
      <dgm:prSet/>
      <dgm:spPr/>
      <dgm:t>
        <a:bodyPr/>
        <a:lstStyle/>
        <a:p>
          <a:endParaRPr lang="es-CO"/>
        </a:p>
      </dgm:t>
    </dgm:pt>
    <dgm:pt modelId="{BF05267A-3133-4BB4-B958-9B78CBE93AC5}" type="sibTrans" cxnId="{212F088F-24D7-4045-8E6B-0E02434900FA}">
      <dgm:prSet/>
      <dgm:spPr/>
      <dgm:t>
        <a:bodyPr/>
        <a:lstStyle/>
        <a:p>
          <a:endParaRPr lang="es-CO"/>
        </a:p>
      </dgm:t>
    </dgm:pt>
    <dgm:pt modelId="{6C04C486-E73C-44D2-8447-1F2617F66B56}" type="pres">
      <dgm:prSet presAssocID="{E74D16AB-5F8F-4E8F-BC84-5572B0FB785A}" presName="compositeShape" presStyleCnt="0">
        <dgm:presLayoutVars>
          <dgm:chMax val="2"/>
          <dgm:dir/>
          <dgm:resizeHandles val="exact"/>
        </dgm:presLayoutVars>
      </dgm:prSet>
      <dgm:spPr/>
    </dgm:pt>
    <dgm:pt modelId="{6E188A49-09A8-4F2B-828D-D1856F63D85D}" type="pres">
      <dgm:prSet presAssocID="{E74D16AB-5F8F-4E8F-BC84-5572B0FB785A}" presName="ribbon" presStyleLbl="node1" presStyleIdx="0" presStyleCnt="1"/>
      <dgm:spPr/>
    </dgm:pt>
    <dgm:pt modelId="{10ABE0D2-B663-4ECD-81F0-F5199053308E}" type="pres">
      <dgm:prSet presAssocID="{E74D16AB-5F8F-4E8F-BC84-5572B0FB785A}" presName="leftArrowText" presStyleLbl="node1" presStyleIdx="0" presStyleCnt="1">
        <dgm:presLayoutVars>
          <dgm:chMax val="0"/>
          <dgm:bulletEnabled val="1"/>
        </dgm:presLayoutVars>
      </dgm:prSet>
      <dgm:spPr/>
    </dgm:pt>
    <dgm:pt modelId="{96B3249A-9A0B-43AB-8EDB-F95E519C1FB5}" type="pres">
      <dgm:prSet presAssocID="{E74D16AB-5F8F-4E8F-BC84-5572B0FB785A}" presName="rightArrowText" presStyleLbl="node1" presStyleIdx="0" presStyleCnt="1">
        <dgm:presLayoutVars>
          <dgm:chMax val="0"/>
          <dgm:bulletEnabled val="1"/>
        </dgm:presLayoutVars>
      </dgm:prSet>
      <dgm:spPr/>
    </dgm:pt>
  </dgm:ptLst>
  <dgm:cxnLst>
    <dgm:cxn modelId="{212F088F-24D7-4045-8E6B-0E02434900FA}" srcId="{E74D16AB-5F8F-4E8F-BC84-5572B0FB785A}" destId="{68F7D726-AF0A-4AF7-9546-A7EDBD1F3B11}" srcOrd="1" destOrd="0" parTransId="{7627795A-855D-40B6-B620-771B8FCF45B5}" sibTransId="{BF05267A-3133-4BB4-B958-9B78CBE93AC5}"/>
    <dgm:cxn modelId="{6A42A404-B2A4-43B0-8850-C05E574B7BE6}" type="presOf" srcId="{68F7D726-AF0A-4AF7-9546-A7EDBD1F3B11}" destId="{96B3249A-9A0B-43AB-8EDB-F95E519C1FB5}" srcOrd="0" destOrd="0" presId="urn:microsoft.com/office/officeart/2005/8/layout/arrow6"/>
    <dgm:cxn modelId="{DCEE1ACC-A47C-4368-A02D-34E97574B7C9}" srcId="{E74D16AB-5F8F-4E8F-BC84-5572B0FB785A}" destId="{0F8C2BCC-AA10-4984-8155-700AB3494C7E}" srcOrd="0" destOrd="0" parTransId="{33A95305-3853-4751-ADCB-04E356297689}" sibTransId="{B3833431-767D-459F-A5BD-84C286552A0C}"/>
    <dgm:cxn modelId="{C4ECF12D-802E-4941-A2A4-2235B704FCD1}" type="presOf" srcId="{0F8C2BCC-AA10-4984-8155-700AB3494C7E}" destId="{10ABE0D2-B663-4ECD-81F0-F5199053308E}" srcOrd="0" destOrd="0" presId="urn:microsoft.com/office/officeart/2005/8/layout/arrow6"/>
    <dgm:cxn modelId="{01F7DC42-FEF1-48D3-86E7-6CEEC22F9C04}" type="presOf" srcId="{E74D16AB-5F8F-4E8F-BC84-5572B0FB785A}" destId="{6C04C486-E73C-44D2-8447-1F2617F66B56}" srcOrd="0" destOrd="0" presId="urn:microsoft.com/office/officeart/2005/8/layout/arrow6"/>
    <dgm:cxn modelId="{48A7A838-A22F-4940-8A8D-781234703490}" type="presParOf" srcId="{6C04C486-E73C-44D2-8447-1F2617F66B56}" destId="{6E188A49-09A8-4F2B-828D-D1856F63D85D}" srcOrd="0" destOrd="0" presId="urn:microsoft.com/office/officeart/2005/8/layout/arrow6"/>
    <dgm:cxn modelId="{182AC009-4403-41BF-934F-E056825543C7}" type="presParOf" srcId="{6C04C486-E73C-44D2-8447-1F2617F66B56}" destId="{10ABE0D2-B663-4ECD-81F0-F5199053308E}" srcOrd="1" destOrd="0" presId="urn:microsoft.com/office/officeart/2005/8/layout/arrow6"/>
    <dgm:cxn modelId="{E93B0AFF-15DC-487A-8DB1-A738ECD720D3}" type="presParOf" srcId="{6C04C486-E73C-44D2-8447-1F2617F66B56}" destId="{96B3249A-9A0B-43AB-8EDB-F95E519C1FB5}" srcOrd="2" destOrd="0" presId="urn:microsoft.com/office/officeart/2005/8/layout/arrow6"/>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7.xml><?xml version="1.0" encoding="utf-8"?>
<dgm:dataModel xmlns:dgm="http://schemas.openxmlformats.org/drawingml/2006/diagram" xmlns:a="http://schemas.openxmlformats.org/drawingml/2006/main">
  <dgm:ptLst>
    <dgm:pt modelId="{E74D16AB-5F8F-4E8F-BC84-5572B0FB785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0F8C2BCC-AA10-4984-8155-700AB3494C7E}">
      <dgm:prSet phldrT="[Texto]"/>
      <dgm:spPr/>
      <dgm:t>
        <a:bodyPr/>
        <a:lstStyle/>
        <a:p>
          <a:r>
            <a:rPr lang="es-CO"/>
            <a:t>VOLVER</a:t>
          </a:r>
        </a:p>
      </dgm:t>
    </dgm:pt>
    <dgm:pt modelId="{33A95305-3853-4751-ADCB-04E356297689}" type="parTrans" cxnId="{DCEE1ACC-A47C-4368-A02D-34E97574B7C9}">
      <dgm:prSet/>
      <dgm:spPr/>
      <dgm:t>
        <a:bodyPr/>
        <a:lstStyle/>
        <a:p>
          <a:endParaRPr lang="es-CO"/>
        </a:p>
      </dgm:t>
    </dgm:pt>
    <dgm:pt modelId="{B3833431-767D-459F-A5BD-84C286552A0C}" type="sibTrans" cxnId="{DCEE1ACC-A47C-4368-A02D-34E97574B7C9}">
      <dgm:prSet/>
      <dgm:spPr/>
      <dgm:t>
        <a:bodyPr/>
        <a:lstStyle/>
        <a:p>
          <a:endParaRPr lang="es-CO"/>
        </a:p>
      </dgm:t>
    </dgm:pt>
    <dgm:pt modelId="{68F7D726-AF0A-4AF7-9546-A7EDBD1F3B11}">
      <dgm:prSet phldrT="[Texto]"/>
      <dgm:spPr/>
      <dgm:t>
        <a:bodyPr/>
        <a:lstStyle/>
        <a:p>
          <a:r>
            <a:rPr lang="es-CO"/>
            <a:t>CONTENIDO</a:t>
          </a:r>
        </a:p>
      </dgm:t>
    </dgm:pt>
    <dgm:pt modelId="{7627795A-855D-40B6-B620-771B8FCF45B5}" type="parTrans" cxnId="{212F088F-24D7-4045-8E6B-0E02434900FA}">
      <dgm:prSet/>
      <dgm:spPr/>
      <dgm:t>
        <a:bodyPr/>
        <a:lstStyle/>
        <a:p>
          <a:endParaRPr lang="es-CO"/>
        </a:p>
      </dgm:t>
    </dgm:pt>
    <dgm:pt modelId="{BF05267A-3133-4BB4-B958-9B78CBE93AC5}" type="sibTrans" cxnId="{212F088F-24D7-4045-8E6B-0E02434900FA}">
      <dgm:prSet/>
      <dgm:spPr/>
      <dgm:t>
        <a:bodyPr/>
        <a:lstStyle/>
        <a:p>
          <a:endParaRPr lang="es-CO"/>
        </a:p>
      </dgm:t>
    </dgm:pt>
    <dgm:pt modelId="{6C04C486-E73C-44D2-8447-1F2617F66B56}" type="pres">
      <dgm:prSet presAssocID="{E74D16AB-5F8F-4E8F-BC84-5572B0FB785A}" presName="compositeShape" presStyleCnt="0">
        <dgm:presLayoutVars>
          <dgm:chMax val="2"/>
          <dgm:dir/>
          <dgm:resizeHandles val="exact"/>
        </dgm:presLayoutVars>
      </dgm:prSet>
      <dgm:spPr/>
    </dgm:pt>
    <dgm:pt modelId="{6E188A49-09A8-4F2B-828D-D1856F63D85D}" type="pres">
      <dgm:prSet presAssocID="{E74D16AB-5F8F-4E8F-BC84-5572B0FB785A}" presName="ribbon" presStyleLbl="node1" presStyleIdx="0" presStyleCnt="1"/>
      <dgm:spPr/>
    </dgm:pt>
    <dgm:pt modelId="{10ABE0D2-B663-4ECD-81F0-F5199053308E}" type="pres">
      <dgm:prSet presAssocID="{E74D16AB-5F8F-4E8F-BC84-5572B0FB785A}" presName="leftArrowText" presStyleLbl="node1" presStyleIdx="0" presStyleCnt="1">
        <dgm:presLayoutVars>
          <dgm:chMax val="0"/>
          <dgm:bulletEnabled val="1"/>
        </dgm:presLayoutVars>
      </dgm:prSet>
      <dgm:spPr/>
    </dgm:pt>
    <dgm:pt modelId="{96B3249A-9A0B-43AB-8EDB-F95E519C1FB5}" type="pres">
      <dgm:prSet presAssocID="{E74D16AB-5F8F-4E8F-BC84-5572B0FB785A}" presName="rightArrowText" presStyleLbl="node1" presStyleIdx="0" presStyleCnt="1">
        <dgm:presLayoutVars>
          <dgm:chMax val="0"/>
          <dgm:bulletEnabled val="1"/>
        </dgm:presLayoutVars>
      </dgm:prSet>
      <dgm:spPr/>
    </dgm:pt>
  </dgm:ptLst>
  <dgm:cxnLst>
    <dgm:cxn modelId="{212F088F-24D7-4045-8E6B-0E02434900FA}" srcId="{E74D16AB-5F8F-4E8F-BC84-5572B0FB785A}" destId="{68F7D726-AF0A-4AF7-9546-A7EDBD1F3B11}" srcOrd="1" destOrd="0" parTransId="{7627795A-855D-40B6-B620-771B8FCF45B5}" sibTransId="{BF05267A-3133-4BB4-B958-9B78CBE93AC5}"/>
    <dgm:cxn modelId="{6A42A404-B2A4-43B0-8850-C05E574B7BE6}" type="presOf" srcId="{68F7D726-AF0A-4AF7-9546-A7EDBD1F3B11}" destId="{96B3249A-9A0B-43AB-8EDB-F95E519C1FB5}" srcOrd="0" destOrd="0" presId="urn:microsoft.com/office/officeart/2005/8/layout/arrow6"/>
    <dgm:cxn modelId="{DCEE1ACC-A47C-4368-A02D-34E97574B7C9}" srcId="{E74D16AB-5F8F-4E8F-BC84-5572B0FB785A}" destId="{0F8C2BCC-AA10-4984-8155-700AB3494C7E}" srcOrd="0" destOrd="0" parTransId="{33A95305-3853-4751-ADCB-04E356297689}" sibTransId="{B3833431-767D-459F-A5BD-84C286552A0C}"/>
    <dgm:cxn modelId="{C4ECF12D-802E-4941-A2A4-2235B704FCD1}" type="presOf" srcId="{0F8C2BCC-AA10-4984-8155-700AB3494C7E}" destId="{10ABE0D2-B663-4ECD-81F0-F5199053308E}" srcOrd="0" destOrd="0" presId="urn:microsoft.com/office/officeart/2005/8/layout/arrow6"/>
    <dgm:cxn modelId="{01F7DC42-FEF1-48D3-86E7-6CEEC22F9C04}" type="presOf" srcId="{E74D16AB-5F8F-4E8F-BC84-5572B0FB785A}" destId="{6C04C486-E73C-44D2-8447-1F2617F66B56}" srcOrd="0" destOrd="0" presId="urn:microsoft.com/office/officeart/2005/8/layout/arrow6"/>
    <dgm:cxn modelId="{48A7A838-A22F-4940-8A8D-781234703490}" type="presParOf" srcId="{6C04C486-E73C-44D2-8447-1F2617F66B56}" destId="{6E188A49-09A8-4F2B-828D-D1856F63D85D}" srcOrd="0" destOrd="0" presId="urn:microsoft.com/office/officeart/2005/8/layout/arrow6"/>
    <dgm:cxn modelId="{182AC009-4403-41BF-934F-E056825543C7}" type="presParOf" srcId="{6C04C486-E73C-44D2-8447-1F2617F66B56}" destId="{10ABE0D2-B663-4ECD-81F0-F5199053308E}" srcOrd="1" destOrd="0" presId="urn:microsoft.com/office/officeart/2005/8/layout/arrow6"/>
    <dgm:cxn modelId="{E93B0AFF-15DC-487A-8DB1-A738ECD720D3}" type="presParOf" srcId="{6C04C486-E73C-44D2-8447-1F2617F66B56}" destId="{96B3249A-9A0B-43AB-8EDB-F95E519C1FB5}" srcOrd="2" destOrd="0" presId="urn:microsoft.com/office/officeart/2005/8/layout/arrow6"/>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8.xml><?xml version="1.0" encoding="utf-8"?>
<dgm:dataModel xmlns:dgm="http://schemas.openxmlformats.org/drawingml/2006/diagram" xmlns:a="http://schemas.openxmlformats.org/drawingml/2006/main">
  <dgm:ptLst>
    <dgm:pt modelId="{E74D16AB-5F8F-4E8F-BC84-5572B0FB785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0F8C2BCC-AA10-4984-8155-700AB3494C7E}">
      <dgm:prSet phldrT="[Texto]"/>
      <dgm:spPr/>
      <dgm:t>
        <a:bodyPr/>
        <a:lstStyle/>
        <a:p>
          <a:r>
            <a:rPr lang="es-CO"/>
            <a:t>VOLVER</a:t>
          </a:r>
        </a:p>
      </dgm:t>
    </dgm:pt>
    <dgm:pt modelId="{33A95305-3853-4751-ADCB-04E356297689}" type="parTrans" cxnId="{DCEE1ACC-A47C-4368-A02D-34E97574B7C9}">
      <dgm:prSet/>
      <dgm:spPr/>
      <dgm:t>
        <a:bodyPr/>
        <a:lstStyle/>
        <a:p>
          <a:endParaRPr lang="es-CO"/>
        </a:p>
      </dgm:t>
    </dgm:pt>
    <dgm:pt modelId="{B3833431-767D-459F-A5BD-84C286552A0C}" type="sibTrans" cxnId="{DCEE1ACC-A47C-4368-A02D-34E97574B7C9}">
      <dgm:prSet/>
      <dgm:spPr/>
      <dgm:t>
        <a:bodyPr/>
        <a:lstStyle/>
        <a:p>
          <a:endParaRPr lang="es-CO"/>
        </a:p>
      </dgm:t>
    </dgm:pt>
    <dgm:pt modelId="{68F7D726-AF0A-4AF7-9546-A7EDBD1F3B11}">
      <dgm:prSet phldrT="[Texto]"/>
      <dgm:spPr/>
      <dgm:t>
        <a:bodyPr/>
        <a:lstStyle/>
        <a:p>
          <a:r>
            <a:rPr lang="es-CO"/>
            <a:t>CONTENIDO</a:t>
          </a:r>
        </a:p>
      </dgm:t>
    </dgm:pt>
    <dgm:pt modelId="{7627795A-855D-40B6-B620-771B8FCF45B5}" type="parTrans" cxnId="{212F088F-24D7-4045-8E6B-0E02434900FA}">
      <dgm:prSet/>
      <dgm:spPr/>
      <dgm:t>
        <a:bodyPr/>
        <a:lstStyle/>
        <a:p>
          <a:endParaRPr lang="es-CO"/>
        </a:p>
      </dgm:t>
    </dgm:pt>
    <dgm:pt modelId="{BF05267A-3133-4BB4-B958-9B78CBE93AC5}" type="sibTrans" cxnId="{212F088F-24D7-4045-8E6B-0E02434900FA}">
      <dgm:prSet/>
      <dgm:spPr/>
      <dgm:t>
        <a:bodyPr/>
        <a:lstStyle/>
        <a:p>
          <a:endParaRPr lang="es-CO"/>
        </a:p>
      </dgm:t>
    </dgm:pt>
    <dgm:pt modelId="{6C04C486-E73C-44D2-8447-1F2617F66B56}" type="pres">
      <dgm:prSet presAssocID="{E74D16AB-5F8F-4E8F-BC84-5572B0FB785A}" presName="compositeShape" presStyleCnt="0">
        <dgm:presLayoutVars>
          <dgm:chMax val="2"/>
          <dgm:dir/>
          <dgm:resizeHandles val="exact"/>
        </dgm:presLayoutVars>
      </dgm:prSet>
      <dgm:spPr/>
    </dgm:pt>
    <dgm:pt modelId="{6E188A49-09A8-4F2B-828D-D1856F63D85D}" type="pres">
      <dgm:prSet presAssocID="{E74D16AB-5F8F-4E8F-BC84-5572B0FB785A}" presName="ribbon" presStyleLbl="node1" presStyleIdx="0" presStyleCnt="1"/>
      <dgm:spPr/>
    </dgm:pt>
    <dgm:pt modelId="{10ABE0D2-B663-4ECD-81F0-F5199053308E}" type="pres">
      <dgm:prSet presAssocID="{E74D16AB-5F8F-4E8F-BC84-5572B0FB785A}" presName="leftArrowText" presStyleLbl="node1" presStyleIdx="0" presStyleCnt="1">
        <dgm:presLayoutVars>
          <dgm:chMax val="0"/>
          <dgm:bulletEnabled val="1"/>
        </dgm:presLayoutVars>
      </dgm:prSet>
      <dgm:spPr/>
    </dgm:pt>
    <dgm:pt modelId="{96B3249A-9A0B-43AB-8EDB-F95E519C1FB5}" type="pres">
      <dgm:prSet presAssocID="{E74D16AB-5F8F-4E8F-BC84-5572B0FB785A}" presName="rightArrowText" presStyleLbl="node1" presStyleIdx="0" presStyleCnt="1">
        <dgm:presLayoutVars>
          <dgm:chMax val="0"/>
          <dgm:bulletEnabled val="1"/>
        </dgm:presLayoutVars>
      </dgm:prSet>
      <dgm:spPr/>
    </dgm:pt>
  </dgm:ptLst>
  <dgm:cxnLst>
    <dgm:cxn modelId="{212F088F-24D7-4045-8E6B-0E02434900FA}" srcId="{E74D16AB-5F8F-4E8F-BC84-5572B0FB785A}" destId="{68F7D726-AF0A-4AF7-9546-A7EDBD1F3B11}" srcOrd="1" destOrd="0" parTransId="{7627795A-855D-40B6-B620-771B8FCF45B5}" sibTransId="{BF05267A-3133-4BB4-B958-9B78CBE93AC5}"/>
    <dgm:cxn modelId="{6A42A404-B2A4-43B0-8850-C05E574B7BE6}" type="presOf" srcId="{68F7D726-AF0A-4AF7-9546-A7EDBD1F3B11}" destId="{96B3249A-9A0B-43AB-8EDB-F95E519C1FB5}" srcOrd="0" destOrd="0" presId="urn:microsoft.com/office/officeart/2005/8/layout/arrow6"/>
    <dgm:cxn modelId="{DCEE1ACC-A47C-4368-A02D-34E97574B7C9}" srcId="{E74D16AB-5F8F-4E8F-BC84-5572B0FB785A}" destId="{0F8C2BCC-AA10-4984-8155-700AB3494C7E}" srcOrd="0" destOrd="0" parTransId="{33A95305-3853-4751-ADCB-04E356297689}" sibTransId="{B3833431-767D-459F-A5BD-84C286552A0C}"/>
    <dgm:cxn modelId="{C4ECF12D-802E-4941-A2A4-2235B704FCD1}" type="presOf" srcId="{0F8C2BCC-AA10-4984-8155-700AB3494C7E}" destId="{10ABE0D2-B663-4ECD-81F0-F5199053308E}" srcOrd="0" destOrd="0" presId="urn:microsoft.com/office/officeart/2005/8/layout/arrow6"/>
    <dgm:cxn modelId="{01F7DC42-FEF1-48D3-86E7-6CEEC22F9C04}" type="presOf" srcId="{E74D16AB-5F8F-4E8F-BC84-5572B0FB785A}" destId="{6C04C486-E73C-44D2-8447-1F2617F66B56}" srcOrd="0" destOrd="0" presId="urn:microsoft.com/office/officeart/2005/8/layout/arrow6"/>
    <dgm:cxn modelId="{48A7A838-A22F-4940-8A8D-781234703490}" type="presParOf" srcId="{6C04C486-E73C-44D2-8447-1F2617F66B56}" destId="{6E188A49-09A8-4F2B-828D-D1856F63D85D}" srcOrd="0" destOrd="0" presId="urn:microsoft.com/office/officeart/2005/8/layout/arrow6"/>
    <dgm:cxn modelId="{182AC009-4403-41BF-934F-E056825543C7}" type="presParOf" srcId="{6C04C486-E73C-44D2-8447-1F2617F66B56}" destId="{10ABE0D2-B663-4ECD-81F0-F5199053308E}" srcOrd="1" destOrd="0" presId="urn:microsoft.com/office/officeart/2005/8/layout/arrow6"/>
    <dgm:cxn modelId="{E93B0AFF-15DC-487A-8DB1-A738ECD720D3}" type="presParOf" srcId="{6C04C486-E73C-44D2-8447-1F2617F66B56}" destId="{96B3249A-9A0B-43AB-8EDB-F95E519C1FB5}" srcOrd="2" destOrd="0" presId="urn:microsoft.com/office/officeart/2005/8/layout/arrow6"/>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9.xml><?xml version="1.0" encoding="utf-8"?>
<dgm:dataModel xmlns:dgm="http://schemas.openxmlformats.org/drawingml/2006/diagram" xmlns:a="http://schemas.openxmlformats.org/drawingml/2006/main">
  <dgm:ptLst>
    <dgm:pt modelId="{E74D16AB-5F8F-4E8F-BC84-5572B0FB785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0F8C2BCC-AA10-4984-8155-700AB3494C7E}">
      <dgm:prSet phldrT="[Texto]"/>
      <dgm:spPr/>
      <dgm:t>
        <a:bodyPr/>
        <a:lstStyle/>
        <a:p>
          <a:r>
            <a:rPr lang="es-CO"/>
            <a:t>VOLVER</a:t>
          </a:r>
        </a:p>
      </dgm:t>
    </dgm:pt>
    <dgm:pt modelId="{33A95305-3853-4751-ADCB-04E356297689}" type="parTrans" cxnId="{DCEE1ACC-A47C-4368-A02D-34E97574B7C9}">
      <dgm:prSet/>
      <dgm:spPr/>
      <dgm:t>
        <a:bodyPr/>
        <a:lstStyle/>
        <a:p>
          <a:endParaRPr lang="es-CO"/>
        </a:p>
      </dgm:t>
    </dgm:pt>
    <dgm:pt modelId="{B3833431-767D-459F-A5BD-84C286552A0C}" type="sibTrans" cxnId="{DCEE1ACC-A47C-4368-A02D-34E97574B7C9}">
      <dgm:prSet/>
      <dgm:spPr/>
      <dgm:t>
        <a:bodyPr/>
        <a:lstStyle/>
        <a:p>
          <a:endParaRPr lang="es-CO"/>
        </a:p>
      </dgm:t>
    </dgm:pt>
    <dgm:pt modelId="{68F7D726-AF0A-4AF7-9546-A7EDBD1F3B11}">
      <dgm:prSet phldrT="[Texto]"/>
      <dgm:spPr/>
      <dgm:t>
        <a:bodyPr/>
        <a:lstStyle/>
        <a:p>
          <a:r>
            <a:rPr lang="es-CO"/>
            <a:t>CONTENIDO</a:t>
          </a:r>
        </a:p>
      </dgm:t>
    </dgm:pt>
    <dgm:pt modelId="{7627795A-855D-40B6-B620-771B8FCF45B5}" type="parTrans" cxnId="{212F088F-24D7-4045-8E6B-0E02434900FA}">
      <dgm:prSet/>
      <dgm:spPr/>
      <dgm:t>
        <a:bodyPr/>
        <a:lstStyle/>
        <a:p>
          <a:endParaRPr lang="es-CO"/>
        </a:p>
      </dgm:t>
    </dgm:pt>
    <dgm:pt modelId="{BF05267A-3133-4BB4-B958-9B78CBE93AC5}" type="sibTrans" cxnId="{212F088F-24D7-4045-8E6B-0E02434900FA}">
      <dgm:prSet/>
      <dgm:spPr/>
      <dgm:t>
        <a:bodyPr/>
        <a:lstStyle/>
        <a:p>
          <a:endParaRPr lang="es-CO"/>
        </a:p>
      </dgm:t>
    </dgm:pt>
    <dgm:pt modelId="{6C04C486-E73C-44D2-8447-1F2617F66B56}" type="pres">
      <dgm:prSet presAssocID="{E74D16AB-5F8F-4E8F-BC84-5572B0FB785A}" presName="compositeShape" presStyleCnt="0">
        <dgm:presLayoutVars>
          <dgm:chMax val="2"/>
          <dgm:dir/>
          <dgm:resizeHandles val="exact"/>
        </dgm:presLayoutVars>
      </dgm:prSet>
      <dgm:spPr/>
    </dgm:pt>
    <dgm:pt modelId="{6E188A49-09A8-4F2B-828D-D1856F63D85D}" type="pres">
      <dgm:prSet presAssocID="{E74D16AB-5F8F-4E8F-BC84-5572B0FB785A}" presName="ribbon" presStyleLbl="node1" presStyleIdx="0" presStyleCnt="1"/>
      <dgm:spPr/>
    </dgm:pt>
    <dgm:pt modelId="{10ABE0D2-B663-4ECD-81F0-F5199053308E}" type="pres">
      <dgm:prSet presAssocID="{E74D16AB-5F8F-4E8F-BC84-5572B0FB785A}" presName="leftArrowText" presStyleLbl="node1" presStyleIdx="0" presStyleCnt="1">
        <dgm:presLayoutVars>
          <dgm:chMax val="0"/>
          <dgm:bulletEnabled val="1"/>
        </dgm:presLayoutVars>
      </dgm:prSet>
      <dgm:spPr/>
    </dgm:pt>
    <dgm:pt modelId="{96B3249A-9A0B-43AB-8EDB-F95E519C1FB5}" type="pres">
      <dgm:prSet presAssocID="{E74D16AB-5F8F-4E8F-BC84-5572B0FB785A}" presName="rightArrowText" presStyleLbl="node1" presStyleIdx="0" presStyleCnt="1">
        <dgm:presLayoutVars>
          <dgm:chMax val="0"/>
          <dgm:bulletEnabled val="1"/>
        </dgm:presLayoutVars>
      </dgm:prSet>
      <dgm:spPr/>
    </dgm:pt>
  </dgm:ptLst>
  <dgm:cxnLst>
    <dgm:cxn modelId="{212F088F-24D7-4045-8E6B-0E02434900FA}" srcId="{E74D16AB-5F8F-4E8F-BC84-5572B0FB785A}" destId="{68F7D726-AF0A-4AF7-9546-A7EDBD1F3B11}" srcOrd="1" destOrd="0" parTransId="{7627795A-855D-40B6-B620-771B8FCF45B5}" sibTransId="{BF05267A-3133-4BB4-B958-9B78CBE93AC5}"/>
    <dgm:cxn modelId="{6A42A404-B2A4-43B0-8850-C05E574B7BE6}" type="presOf" srcId="{68F7D726-AF0A-4AF7-9546-A7EDBD1F3B11}" destId="{96B3249A-9A0B-43AB-8EDB-F95E519C1FB5}" srcOrd="0" destOrd="0" presId="urn:microsoft.com/office/officeart/2005/8/layout/arrow6"/>
    <dgm:cxn modelId="{DCEE1ACC-A47C-4368-A02D-34E97574B7C9}" srcId="{E74D16AB-5F8F-4E8F-BC84-5572B0FB785A}" destId="{0F8C2BCC-AA10-4984-8155-700AB3494C7E}" srcOrd="0" destOrd="0" parTransId="{33A95305-3853-4751-ADCB-04E356297689}" sibTransId="{B3833431-767D-459F-A5BD-84C286552A0C}"/>
    <dgm:cxn modelId="{C4ECF12D-802E-4941-A2A4-2235B704FCD1}" type="presOf" srcId="{0F8C2BCC-AA10-4984-8155-700AB3494C7E}" destId="{10ABE0D2-B663-4ECD-81F0-F5199053308E}" srcOrd="0" destOrd="0" presId="urn:microsoft.com/office/officeart/2005/8/layout/arrow6"/>
    <dgm:cxn modelId="{01F7DC42-FEF1-48D3-86E7-6CEEC22F9C04}" type="presOf" srcId="{E74D16AB-5F8F-4E8F-BC84-5572B0FB785A}" destId="{6C04C486-E73C-44D2-8447-1F2617F66B56}" srcOrd="0" destOrd="0" presId="urn:microsoft.com/office/officeart/2005/8/layout/arrow6"/>
    <dgm:cxn modelId="{48A7A838-A22F-4940-8A8D-781234703490}" type="presParOf" srcId="{6C04C486-E73C-44D2-8447-1F2617F66B56}" destId="{6E188A49-09A8-4F2B-828D-D1856F63D85D}" srcOrd="0" destOrd="0" presId="urn:microsoft.com/office/officeart/2005/8/layout/arrow6"/>
    <dgm:cxn modelId="{182AC009-4403-41BF-934F-E056825543C7}" type="presParOf" srcId="{6C04C486-E73C-44D2-8447-1F2617F66B56}" destId="{10ABE0D2-B663-4ECD-81F0-F5199053308E}" srcOrd="1" destOrd="0" presId="urn:microsoft.com/office/officeart/2005/8/layout/arrow6"/>
    <dgm:cxn modelId="{E93B0AFF-15DC-487A-8DB1-A738ECD720D3}" type="presParOf" srcId="{6C04C486-E73C-44D2-8447-1F2617F66B56}" destId="{96B3249A-9A0B-43AB-8EDB-F95E519C1FB5}" srcOrd="2" destOrd="0" presId="urn:microsoft.com/office/officeart/2005/8/layout/arrow6"/>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188A49-09A8-4F2B-828D-D1856F63D85D}">
      <dsp:nvSpPr>
        <dsp:cNvPr id="0" name=""/>
        <dsp:cNvSpPr/>
      </dsp:nvSpPr>
      <dsp:spPr>
        <a:xfrm>
          <a:off x="0" y="435769"/>
          <a:ext cx="1619250" cy="647700"/>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0ABE0D2-B663-4ECD-81F0-F5199053308E}">
      <dsp:nvSpPr>
        <dsp:cNvPr id="0" name=""/>
        <dsp:cNvSpPr/>
      </dsp:nvSpPr>
      <dsp:spPr>
        <a:xfrm>
          <a:off x="194309" y="549116"/>
          <a:ext cx="534352"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VOLVER</a:t>
          </a:r>
        </a:p>
      </dsp:txBody>
      <dsp:txXfrm>
        <a:off x="194309" y="549116"/>
        <a:ext cx="534352" cy="317373"/>
      </dsp:txXfrm>
    </dsp:sp>
    <dsp:sp modelId="{96B3249A-9A0B-43AB-8EDB-F95E519C1FB5}">
      <dsp:nvSpPr>
        <dsp:cNvPr id="0" name=""/>
        <dsp:cNvSpPr/>
      </dsp:nvSpPr>
      <dsp:spPr>
        <a:xfrm>
          <a:off x="809625" y="652748"/>
          <a:ext cx="631507"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CONTENIDO</a:t>
          </a:r>
        </a:p>
      </dsp:txBody>
      <dsp:txXfrm>
        <a:off x="809625" y="652748"/>
        <a:ext cx="631507" cy="317373"/>
      </dsp:txXfrm>
    </dsp:sp>
  </dsp:spTree>
</dsp:drawing>
</file>

<file path=xl/diagrams/drawing1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188A49-09A8-4F2B-828D-D1856F63D85D}">
      <dsp:nvSpPr>
        <dsp:cNvPr id="0" name=""/>
        <dsp:cNvSpPr/>
      </dsp:nvSpPr>
      <dsp:spPr>
        <a:xfrm>
          <a:off x="0" y="435769"/>
          <a:ext cx="1619250" cy="647700"/>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0ABE0D2-B663-4ECD-81F0-F5199053308E}">
      <dsp:nvSpPr>
        <dsp:cNvPr id="0" name=""/>
        <dsp:cNvSpPr/>
      </dsp:nvSpPr>
      <dsp:spPr>
        <a:xfrm>
          <a:off x="194309" y="549116"/>
          <a:ext cx="534352"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VOLVER</a:t>
          </a:r>
        </a:p>
      </dsp:txBody>
      <dsp:txXfrm>
        <a:off x="194309" y="549116"/>
        <a:ext cx="534352" cy="317373"/>
      </dsp:txXfrm>
    </dsp:sp>
    <dsp:sp modelId="{96B3249A-9A0B-43AB-8EDB-F95E519C1FB5}">
      <dsp:nvSpPr>
        <dsp:cNvPr id="0" name=""/>
        <dsp:cNvSpPr/>
      </dsp:nvSpPr>
      <dsp:spPr>
        <a:xfrm>
          <a:off x="809625" y="652748"/>
          <a:ext cx="631507"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CONTENIDO</a:t>
          </a:r>
        </a:p>
      </dsp:txBody>
      <dsp:txXfrm>
        <a:off x="809625" y="652748"/>
        <a:ext cx="631507" cy="317373"/>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188A49-09A8-4F2B-828D-D1856F63D85D}">
      <dsp:nvSpPr>
        <dsp:cNvPr id="0" name=""/>
        <dsp:cNvSpPr/>
      </dsp:nvSpPr>
      <dsp:spPr>
        <a:xfrm>
          <a:off x="0" y="340519"/>
          <a:ext cx="1619250" cy="647700"/>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0ABE0D2-B663-4ECD-81F0-F5199053308E}">
      <dsp:nvSpPr>
        <dsp:cNvPr id="0" name=""/>
        <dsp:cNvSpPr/>
      </dsp:nvSpPr>
      <dsp:spPr>
        <a:xfrm>
          <a:off x="194309" y="453866"/>
          <a:ext cx="534352"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VOLVER</a:t>
          </a:r>
        </a:p>
      </dsp:txBody>
      <dsp:txXfrm>
        <a:off x="194309" y="453866"/>
        <a:ext cx="534352" cy="317373"/>
      </dsp:txXfrm>
    </dsp:sp>
    <dsp:sp modelId="{96B3249A-9A0B-43AB-8EDB-F95E519C1FB5}">
      <dsp:nvSpPr>
        <dsp:cNvPr id="0" name=""/>
        <dsp:cNvSpPr/>
      </dsp:nvSpPr>
      <dsp:spPr>
        <a:xfrm>
          <a:off x="809625" y="557498"/>
          <a:ext cx="631507"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CONTENIDO</a:t>
          </a:r>
        </a:p>
      </dsp:txBody>
      <dsp:txXfrm>
        <a:off x="809625" y="557498"/>
        <a:ext cx="631507" cy="317373"/>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188A49-09A8-4F2B-828D-D1856F63D85D}">
      <dsp:nvSpPr>
        <dsp:cNvPr id="0" name=""/>
        <dsp:cNvSpPr/>
      </dsp:nvSpPr>
      <dsp:spPr>
        <a:xfrm>
          <a:off x="0" y="443177"/>
          <a:ext cx="1619250" cy="647700"/>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0ABE0D2-B663-4ECD-81F0-F5199053308E}">
      <dsp:nvSpPr>
        <dsp:cNvPr id="0" name=""/>
        <dsp:cNvSpPr/>
      </dsp:nvSpPr>
      <dsp:spPr>
        <a:xfrm>
          <a:off x="194309" y="556525"/>
          <a:ext cx="534352"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VOLVER</a:t>
          </a:r>
        </a:p>
      </dsp:txBody>
      <dsp:txXfrm>
        <a:off x="194309" y="556525"/>
        <a:ext cx="534352" cy="317373"/>
      </dsp:txXfrm>
    </dsp:sp>
    <dsp:sp modelId="{96B3249A-9A0B-43AB-8EDB-F95E519C1FB5}">
      <dsp:nvSpPr>
        <dsp:cNvPr id="0" name=""/>
        <dsp:cNvSpPr/>
      </dsp:nvSpPr>
      <dsp:spPr>
        <a:xfrm>
          <a:off x="809625" y="660157"/>
          <a:ext cx="631507"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CONTENIDO</a:t>
          </a:r>
        </a:p>
      </dsp:txBody>
      <dsp:txXfrm>
        <a:off x="809625" y="660157"/>
        <a:ext cx="631507" cy="317373"/>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188A49-09A8-4F2B-828D-D1856F63D85D}">
      <dsp:nvSpPr>
        <dsp:cNvPr id="0" name=""/>
        <dsp:cNvSpPr/>
      </dsp:nvSpPr>
      <dsp:spPr>
        <a:xfrm>
          <a:off x="0" y="435769"/>
          <a:ext cx="1619250" cy="647700"/>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0ABE0D2-B663-4ECD-81F0-F5199053308E}">
      <dsp:nvSpPr>
        <dsp:cNvPr id="0" name=""/>
        <dsp:cNvSpPr/>
      </dsp:nvSpPr>
      <dsp:spPr>
        <a:xfrm>
          <a:off x="194309" y="549116"/>
          <a:ext cx="534352"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VOLVER</a:t>
          </a:r>
        </a:p>
      </dsp:txBody>
      <dsp:txXfrm>
        <a:off x="194309" y="549116"/>
        <a:ext cx="534352" cy="317373"/>
      </dsp:txXfrm>
    </dsp:sp>
    <dsp:sp modelId="{96B3249A-9A0B-43AB-8EDB-F95E519C1FB5}">
      <dsp:nvSpPr>
        <dsp:cNvPr id="0" name=""/>
        <dsp:cNvSpPr/>
      </dsp:nvSpPr>
      <dsp:spPr>
        <a:xfrm>
          <a:off x="809625" y="652748"/>
          <a:ext cx="631507"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CONTENIDO</a:t>
          </a:r>
        </a:p>
      </dsp:txBody>
      <dsp:txXfrm>
        <a:off x="809625" y="652748"/>
        <a:ext cx="631507" cy="317373"/>
      </dsp:txXfrm>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188A49-09A8-4F2B-828D-D1856F63D85D}">
      <dsp:nvSpPr>
        <dsp:cNvPr id="0" name=""/>
        <dsp:cNvSpPr/>
      </dsp:nvSpPr>
      <dsp:spPr>
        <a:xfrm>
          <a:off x="0" y="435769"/>
          <a:ext cx="1619250" cy="647700"/>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0ABE0D2-B663-4ECD-81F0-F5199053308E}">
      <dsp:nvSpPr>
        <dsp:cNvPr id="0" name=""/>
        <dsp:cNvSpPr/>
      </dsp:nvSpPr>
      <dsp:spPr>
        <a:xfrm>
          <a:off x="194309" y="549116"/>
          <a:ext cx="534352"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VOLVER</a:t>
          </a:r>
        </a:p>
      </dsp:txBody>
      <dsp:txXfrm>
        <a:off x="194309" y="549116"/>
        <a:ext cx="534352" cy="317373"/>
      </dsp:txXfrm>
    </dsp:sp>
    <dsp:sp modelId="{96B3249A-9A0B-43AB-8EDB-F95E519C1FB5}">
      <dsp:nvSpPr>
        <dsp:cNvPr id="0" name=""/>
        <dsp:cNvSpPr/>
      </dsp:nvSpPr>
      <dsp:spPr>
        <a:xfrm>
          <a:off x="809625" y="652748"/>
          <a:ext cx="631507"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CONTENIDO</a:t>
          </a:r>
        </a:p>
      </dsp:txBody>
      <dsp:txXfrm>
        <a:off x="809625" y="652748"/>
        <a:ext cx="631507" cy="317373"/>
      </dsp:txXfrm>
    </dsp:sp>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188A49-09A8-4F2B-828D-D1856F63D85D}">
      <dsp:nvSpPr>
        <dsp:cNvPr id="0" name=""/>
        <dsp:cNvSpPr/>
      </dsp:nvSpPr>
      <dsp:spPr>
        <a:xfrm>
          <a:off x="0" y="435769"/>
          <a:ext cx="1619250" cy="647700"/>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0ABE0D2-B663-4ECD-81F0-F5199053308E}">
      <dsp:nvSpPr>
        <dsp:cNvPr id="0" name=""/>
        <dsp:cNvSpPr/>
      </dsp:nvSpPr>
      <dsp:spPr>
        <a:xfrm>
          <a:off x="194309" y="549116"/>
          <a:ext cx="534352"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VOLVER</a:t>
          </a:r>
        </a:p>
      </dsp:txBody>
      <dsp:txXfrm>
        <a:off x="194309" y="549116"/>
        <a:ext cx="534352" cy="317373"/>
      </dsp:txXfrm>
    </dsp:sp>
    <dsp:sp modelId="{96B3249A-9A0B-43AB-8EDB-F95E519C1FB5}">
      <dsp:nvSpPr>
        <dsp:cNvPr id="0" name=""/>
        <dsp:cNvSpPr/>
      </dsp:nvSpPr>
      <dsp:spPr>
        <a:xfrm>
          <a:off x="809625" y="652748"/>
          <a:ext cx="631507"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CONTENIDO</a:t>
          </a:r>
        </a:p>
      </dsp:txBody>
      <dsp:txXfrm>
        <a:off x="809625" y="652748"/>
        <a:ext cx="631507" cy="317373"/>
      </dsp:txXfrm>
    </dsp:sp>
  </dsp:spTree>
</dsp:drawing>
</file>

<file path=xl/diagrams/drawing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188A49-09A8-4F2B-828D-D1856F63D85D}">
      <dsp:nvSpPr>
        <dsp:cNvPr id="0" name=""/>
        <dsp:cNvSpPr/>
      </dsp:nvSpPr>
      <dsp:spPr>
        <a:xfrm>
          <a:off x="0" y="435769"/>
          <a:ext cx="1619250" cy="647700"/>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0ABE0D2-B663-4ECD-81F0-F5199053308E}">
      <dsp:nvSpPr>
        <dsp:cNvPr id="0" name=""/>
        <dsp:cNvSpPr/>
      </dsp:nvSpPr>
      <dsp:spPr>
        <a:xfrm>
          <a:off x="194309" y="549116"/>
          <a:ext cx="534352"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VOLVER</a:t>
          </a:r>
        </a:p>
      </dsp:txBody>
      <dsp:txXfrm>
        <a:off x="194309" y="549116"/>
        <a:ext cx="534352" cy="317373"/>
      </dsp:txXfrm>
    </dsp:sp>
    <dsp:sp modelId="{96B3249A-9A0B-43AB-8EDB-F95E519C1FB5}">
      <dsp:nvSpPr>
        <dsp:cNvPr id="0" name=""/>
        <dsp:cNvSpPr/>
      </dsp:nvSpPr>
      <dsp:spPr>
        <a:xfrm>
          <a:off x="809625" y="652748"/>
          <a:ext cx="631507"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CONTENIDO</a:t>
          </a:r>
        </a:p>
      </dsp:txBody>
      <dsp:txXfrm>
        <a:off x="809625" y="652748"/>
        <a:ext cx="631507" cy="317373"/>
      </dsp:txXfrm>
    </dsp:sp>
  </dsp:spTree>
</dsp:drawing>
</file>

<file path=xl/diagrams/drawing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188A49-09A8-4F2B-828D-D1856F63D85D}">
      <dsp:nvSpPr>
        <dsp:cNvPr id="0" name=""/>
        <dsp:cNvSpPr/>
      </dsp:nvSpPr>
      <dsp:spPr>
        <a:xfrm>
          <a:off x="0" y="435769"/>
          <a:ext cx="1619250" cy="647700"/>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0ABE0D2-B663-4ECD-81F0-F5199053308E}">
      <dsp:nvSpPr>
        <dsp:cNvPr id="0" name=""/>
        <dsp:cNvSpPr/>
      </dsp:nvSpPr>
      <dsp:spPr>
        <a:xfrm>
          <a:off x="194309" y="549116"/>
          <a:ext cx="534352"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VOLVER</a:t>
          </a:r>
        </a:p>
      </dsp:txBody>
      <dsp:txXfrm>
        <a:off x="194309" y="549116"/>
        <a:ext cx="534352" cy="317373"/>
      </dsp:txXfrm>
    </dsp:sp>
    <dsp:sp modelId="{96B3249A-9A0B-43AB-8EDB-F95E519C1FB5}">
      <dsp:nvSpPr>
        <dsp:cNvPr id="0" name=""/>
        <dsp:cNvSpPr/>
      </dsp:nvSpPr>
      <dsp:spPr>
        <a:xfrm>
          <a:off x="809625" y="652748"/>
          <a:ext cx="631507"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CONTENIDO</a:t>
          </a:r>
        </a:p>
      </dsp:txBody>
      <dsp:txXfrm>
        <a:off x="809625" y="652748"/>
        <a:ext cx="631507" cy="317373"/>
      </dsp:txXfrm>
    </dsp:sp>
  </dsp:spTree>
</dsp:drawing>
</file>

<file path=xl/diagrams/drawing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188A49-09A8-4F2B-828D-D1856F63D85D}">
      <dsp:nvSpPr>
        <dsp:cNvPr id="0" name=""/>
        <dsp:cNvSpPr/>
      </dsp:nvSpPr>
      <dsp:spPr>
        <a:xfrm>
          <a:off x="0" y="435769"/>
          <a:ext cx="1619250" cy="647700"/>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0ABE0D2-B663-4ECD-81F0-F5199053308E}">
      <dsp:nvSpPr>
        <dsp:cNvPr id="0" name=""/>
        <dsp:cNvSpPr/>
      </dsp:nvSpPr>
      <dsp:spPr>
        <a:xfrm>
          <a:off x="194309" y="549116"/>
          <a:ext cx="534352"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VOLVER</a:t>
          </a:r>
        </a:p>
      </dsp:txBody>
      <dsp:txXfrm>
        <a:off x="194309" y="549116"/>
        <a:ext cx="534352" cy="317373"/>
      </dsp:txXfrm>
    </dsp:sp>
    <dsp:sp modelId="{96B3249A-9A0B-43AB-8EDB-F95E519C1FB5}">
      <dsp:nvSpPr>
        <dsp:cNvPr id="0" name=""/>
        <dsp:cNvSpPr/>
      </dsp:nvSpPr>
      <dsp:spPr>
        <a:xfrm>
          <a:off x="809625" y="652748"/>
          <a:ext cx="631507"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CONTENIDO</a:t>
          </a:r>
        </a:p>
      </dsp:txBody>
      <dsp:txXfrm>
        <a:off x="809625" y="652748"/>
        <a:ext cx="631507" cy="317373"/>
      </dsp:txXfrm>
    </dsp:sp>
  </dsp:spTree>
</dsp:drawing>
</file>

<file path=xl/diagrams/layout1.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layout10.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layout2.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layout3.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layout4.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layout5.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layout6.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layout7.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layout8.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layout9.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Layout" Target="../diagrams/layout1.xml"/><Relationship Id="rId2" Type="http://schemas.openxmlformats.org/officeDocument/2006/relationships/diagramData" Target="../diagrams/data1.xml"/><Relationship Id="rId1" Type="http://schemas.openxmlformats.org/officeDocument/2006/relationships/hyperlink" Target="#CONTENIDO!A1"/><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10.xml.rels><?xml version="1.0" encoding="UTF-8" standalone="yes"?>
<Relationships xmlns="http://schemas.openxmlformats.org/package/2006/relationships"><Relationship Id="rId3" Type="http://schemas.openxmlformats.org/officeDocument/2006/relationships/diagramLayout" Target="../diagrams/layout10.xml"/><Relationship Id="rId2" Type="http://schemas.openxmlformats.org/officeDocument/2006/relationships/diagramData" Target="../diagrams/data10.xml"/><Relationship Id="rId1" Type="http://schemas.openxmlformats.org/officeDocument/2006/relationships/hyperlink" Target="#CONTENIDO!A1"/><Relationship Id="rId6" Type="http://schemas.microsoft.com/office/2007/relationships/diagramDrawing" Target="../diagrams/drawing10.xml"/><Relationship Id="rId5" Type="http://schemas.openxmlformats.org/officeDocument/2006/relationships/diagramColors" Target="../diagrams/colors10.xml"/><Relationship Id="rId4" Type="http://schemas.openxmlformats.org/officeDocument/2006/relationships/diagramQuickStyle" Target="../diagrams/quickStyle10.xml"/></Relationships>
</file>

<file path=xl/drawings/_rels/drawing2.xml.rels><?xml version="1.0" encoding="UTF-8" standalone="yes"?>
<Relationships xmlns="http://schemas.openxmlformats.org/package/2006/relationships"><Relationship Id="rId3" Type="http://schemas.openxmlformats.org/officeDocument/2006/relationships/diagramData" Target="../diagrams/data2.xml"/><Relationship Id="rId7" Type="http://schemas.microsoft.com/office/2007/relationships/diagramDrawing" Target="../diagrams/drawing2.xml"/><Relationship Id="rId2" Type="http://schemas.openxmlformats.org/officeDocument/2006/relationships/hyperlink" Target="#CONTENIDO!A1"/><Relationship Id="rId1" Type="http://schemas.openxmlformats.org/officeDocument/2006/relationships/chart" Target="../charts/chart1.xml"/><Relationship Id="rId6" Type="http://schemas.openxmlformats.org/officeDocument/2006/relationships/diagramColors" Target="../diagrams/colors2.xml"/><Relationship Id="rId5" Type="http://schemas.openxmlformats.org/officeDocument/2006/relationships/diagramQuickStyle" Target="../diagrams/quickStyle2.xml"/><Relationship Id="rId4" Type="http://schemas.openxmlformats.org/officeDocument/2006/relationships/diagramLayout" Target="../diagrams/layout2.xml"/></Relationships>
</file>

<file path=xl/drawings/_rels/drawing3.xml.rels><?xml version="1.0" encoding="UTF-8" standalone="yes"?>
<Relationships xmlns="http://schemas.openxmlformats.org/package/2006/relationships"><Relationship Id="rId8" Type="http://schemas.microsoft.com/office/2007/relationships/diagramDrawing" Target="../diagrams/drawing3.xml"/><Relationship Id="rId3" Type="http://schemas.openxmlformats.org/officeDocument/2006/relationships/hyperlink" Target="#CONTENIDO!A1"/><Relationship Id="rId7" Type="http://schemas.openxmlformats.org/officeDocument/2006/relationships/diagramColors" Target="../diagrams/colors3.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diagramQuickStyle" Target="../diagrams/quickStyle3.xml"/><Relationship Id="rId5" Type="http://schemas.openxmlformats.org/officeDocument/2006/relationships/diagramLayout" Target="../diagrams/layout3.xml"/><Relationship Id="rId4" Type="http://schemas.openxmlformats.org/officeDocument/2006/relationships/diagramData" Target="../diagrams/data3.xml"/></Relationships>
</file>

<file path=xl/drawings/_rels/drawing4.xml.rels><?xml version="1.0" encoding="UTF-8" standalone="yes"?>
<Relationships xmlns="http://schemas.openxmlformats.org/package/2006/relationships"><Relationship Id="rId3" Type="http://schemas.openxmlformats.org/officeDocument/2006/relationships/diagramLayout" Target="../diagrams/layout4.xml"/><Relationship Id="rId2" Type="http://schemas.openxmlformats.org/officeDocument/2006/relationships/diagramData" Target="../diagrams/data4.xml"/><Relationship Id="rId1" Type="http://schemas.openxmlformats.org/officeDocument/2006/relationships/hyperlink" Target="#CONTENIDO!A1"/><Relationship Id="rId6" Type="http://schemas.microsoft.com/office/2007/relationships/diagramDrawing" Target="../diagrams/drawing4.xml"/><Relationship Id="rId5" Type="http://schemas.openxmlformats.org/officeDocument/2006/relationships/diagramColors" Target="../diagrams/colors4.xml"/><Relationship Id="rId4" Type="http://schemas.openxmlformats.org/officeDocument/2006/relationships/diagramQuickStyle" Target="../diagrams/quickStyle4.xml"/></Relationships>
</file>

<file path=xl/drawings/_rels/drawing5.xml.rels><?xml version="1.0" encoding="UTF-8" standalone="yes"?>
<Relationships xmlns="http://schemas.openxmlformats.org/package/2006/relationships"><Relationship Id="rId3" Type="http://schemas.openxmlformats.org/officeDocument/2006/relationships/diagramLayout" Target="../diagrams/layout5.xml"/><Relationship Id="rId2" Type="http://schemas.openxmlformats.org/officeDocument/2006/relationships/diagramData" Target="../diagrams/data5.xml"/><Relationship Id="rId1" Type="http://schemas.openxmlformats.org/officeDocument/2006/relationships/hyperlink" Target="#CONTENIDO!A1"/><Relationship Id="rId6" Type="http://schemas.microsoft.com/office/2007/relationships/diagramDrawing" Target="../diagrams/drawing5.xml"/><Relationship Id="rId5" Type="http://schemas.openxmlformats.org/officeDocument/2006/relationships/diagramColors" Target="../diagrams/colors5.xml"/><Relationship Id="rId4" Type="http://schemas.openxmlformats.org/officeDocument/2006/relationships/diagramQuickStyle" Target="../diagrams/quickStyle5.xml"/></Relationships>
</file>

<file path=xl/drawings/_rels/drawing6.xml.rels><?xml version="1.0" encoding="UTF-8" standalone="yes"?>
<Relationships xmlns="http://schemas.openxmlformats.org/package/2006/relationships"><Relationship Id="rId3" Type="http://schemas.openxmlformats.org/officeDocument/2006/relationships/diagramLayout" Target="../diagrams/layout6.xml"/><Relationship Id="rId2" Type="http://schemas.openxmlformats.org/officeDocument/2006/relationships/diagramData" Target="../diagrams/data6.xml"/><Relationship Id="rId1" Type="http://schemas.openxmlformats.org/officeDocument/2006/relationships/hyperlink" Target="#CONTENIDO!A1"/><Relationship Id="rId6" Type="http://schemas.microsoft.com/office/2007/relationships/diagramDrawing" Target="../diagrams/drawing6.xml"/><Relationship Id="rId5" Type="http://schemas.openxmlformats.org/officeDocument/2006/relationships/diagramColors" Target="../diagrams/colors6.xml"/><Relationship Id="rId4" Type="http://schemas.openxmlformats.org/officeDocument/2006/relationships/diagramQuickStyle" Target="../diagrams/quickStyle6.xml"/></Relationships>
</file>

<file path=xl/drawings/_rels/drawing7.xml.rels><?xml version="1.0" encoding="UTF-8" standalone="yes"?>
<Relationships xmlns="http://schemas.openxmlformats.org/package/2006/relationships"><Relationship Id="rId3" Type="http://schemas.openxmlformats.org/officeDocument/2006/relationships/diagramLayout" Target="../diagrams/layout7.xml"/><Relationship Id="rId2" Type="http://schemas.openxmlformats.org/officeDocument/2006/relationships/diagramData" Target="../diagrams/data7.xml"/><Relationship Id="rId1" Type="http://schemas.openxmlformats.org/officeDocument/2006/relationships/hyperlink" Target="#CONTENIDO!A1"/><Relationship Id="rId6" Type="http://schemas.microsoft.com/office/2007/relationships/diagramDrawing" Target="../diagrams/drawing7.xml"/><Relationship Id="rId5" Type="http://schemas.openxmlformats.org/officeDocument/2006/relationships/diagramColors" Target="../diagrams/colors7.xml"/><Relationship Id="rId4" Type="http://schemas.openxmlformats.org/officeDocument/2006/relationships/diagramQuickStyle" Target="../diagrams/quickStyle7.xml"/></Relationships>
</file>

<file path=xl/drawings/_rels/drawing8.xml.rels><?xml version="1.0" encoding="UTF-8" standalone="yes"?>
<Relationships xmlns="http://schemas.openxmlformats.org/package/2006/relationships"><Relationship Id="rId3" Type="http://schemas.openxmlformats.org/officeDocument/2006/relationships/diagramLayout" Target="../diagrams/layout8.xml"/><Relationship Id="rId2" Type="http://schemas.openxmlformats.org/officeDocument/2006/relationships/diagramData" Target="../diagrams/data8.xml"/><Relationship Id="rId1" Type="http://schemas.openxmlformats.org/officeDocument/2006/relationships/hyperlink" Target="#CONTENIDO!A1"/><Relationship Id="rId6" Type="http://schemas.microsoft.com/office/2007/relationships/diagramDrawing" Target="../diagrams/drawing8.xml"/><Relationship Id="rId5" Type="http://schemas.openxmlformats.org/officeDocument/2006/relationships/diagramColors" Target="../diagrams/colors8.xml"/><Relationship Id="rId4" Type="http://schemas.openxmlformats.org/officeDocument/2006/relationships/diagramQuickStyle" Target="../diagrams/quickStyle8.xml"/></Relationships>
</file>

<file path=xl/drawings/_rels/drawing9.xml.rels><?xml version="1.0" encoding="UTF-8" standalone="yes"?>
<Relationships xmlns="http://schemas.openxmlformats.org/package/2006/relationships"><Relationship Id="rId3" Type="http://schemas.openxmlformats.org/officeDocument/2006/relationships/diagramLayout" Target="../diagrams/layout9.xml"/><Relationship Id="rId2" Type="http://schemas.openxmlformats.org/officeDocument/2006/relationships/diagramData" Target="../diagrams/data9.xml"/><Relationship Id="rId1" Type="http://schemas.openxmlformats.org/officeDocument/2006/relationships/hyperlink" Target="#CONTENIDO!A1"/><Relationship Id="rId6" Type="http://schemas.microsoft.com/office/2007/relationships/diagramDrawing" Target="../diagrams/drawing9.xml"/><Relationship Id="rId5" Type="http://schemas.openxmlformats.org/officeDocument/2006/relationships/diagramColors" Target="../diagrams/colors9.xml"/><Relationship Id="rId4" Type="http://schemas.openxmlformats.org/officeDocument/2006/relationships/diagramQuickStyle" Target="../diagrams/quickStyle9.xml"/></Relationships>
</file>

<file path=xl/drawings/drawing1.xml><?xml version="1.0" encoding="utf-8"?>
<xdr:wsDr xmlns:xdr="http://schemas.openxmlformats.org/drawingml/2006/spreadsheetDrawing" xmlns:a="http://schemas.openxmlformats.org/drawingml/2006/main">
  <xdr:twoCellAnchor>
    <xdr:from>
      <xdr:col>6</xdr:col>
      <xdr:colOff>0</xdr:colOff>
      <xdr:row>2</xdr:row>
      <xdr:rowOff>0</xdr:rowOff>
    </xdr:from>
    <xdr:to>
      <xdr:col>8</xdr:col>
      <xdr:colOff>400050</xdr:colOff>
      <xdr:row>11</xdr:row>
      <xdr:rowOff>42863</xdr:rowOff>
    </xdr:to>
    <xdr:graphicFrame macro="">
      <xdr:nvGraphicFramePr>
        <xdr:cNvPr id="2" name="Diagrama 1">
          <a:hlinkClick xmlns:r="http://schemas.openxmlformats.org/officeDocument/2006/relationships" r:id="rId1"/>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5</xdr:col>
      <xdr:colOff>0</xdr:colOff>
      <xdr:row>3</xdr:row>
      <xdr:rowOff>0</xdr:rowOff>
    </xdr:from>
    <xdr:to>
      <xdr:col>7</xdr:col>
      <xdr:colOff>95250</xdr:colOff>
      <xdr:row>12</xdr:row>
      <xdr:rowOff>33338</xdr:rowOff>
    </xdr:to>
    <xdr:graphicFrame macro="">
      <xdr:nvGraphicFramePr>
        <xdr:cNvPr id="3" name="Diagrama 2">
          <a:hlinkClick xmlns:r="http://schemas.openxmlformats.org/officeDocument/2006/relationships" r:id="rId1"/>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200025</xdr:colOff>
      <xdr:row>0</xdr:row>
      <xdr:rowOff>0</xdr:rowOff>
    </xdr:from>
    <xdr:to>
      <xdr:col>13</xdr:col>
      <xdr:colOff>600075</xdr:colOff>
      <xdr:row>17</xdr:row>
      <xdr:rowOff>19050</xdr:rowOff>
    </xdr:to>
    <xdr:graphicFrame macro="">
      <xdr:nvGraphicFramePr>
        <xdr:cNvPr id="2" name="3 Gráfico">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247650</xdr:colOff>
      <xdr:row>1</xdr:row>
      <xdr:rowOff>0</xdr:rowOff>
    </xdr:from>
    <xdr:to>
      <xdr:col>16</xdr:col>
      <xdr:colOff>342900</xdr:colOff>
      <xdr:row>5</xdr:row>
      <xdr:rowOff>128588</xdr:rowOff>
    </xdr:to>
    <xdr:graphicFrame macro="">
      <xdr:nvGraphicFramePr>
        <xdr:cNvPr id="3" name="Diagrama 2">
          <a:hlinkClick xmlns:r="http://schemas.openxmlformats.org/officeDocument/2006/relationships" r:id="rId2"/>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539750</xdr:colOff>
      <xdr:row>0</xdr:row>
      <xdr:rowOff>84667</xdr:rowOff>
    </xdr:from>
    <xdr:to>
      <xdr:col>16</xdr:col>
      <xdr:colOff>133351</xdr:colOff>
      <xdr:row>23</xdr:row>
      <xdr:rowOff>52916</xdr:rowOff>
    </xdr:to>
    <xdr:graphicFrame macro="">
      <xdr:nvGraphicFramePr>
        <xdr:cNvPr id="2" name="Gráfico 1">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218016</xdr:colOff>
      <xdr:row>22</xdr:row>
      <xdr:rowOff>74084</xdr:rowOff>
    </xdr:from>
    <xdr:to>
      <xdr:col>6</xdr:col>
      <xdr:colOff>437091</xdr:colOff>
      <xdr:row>48</xdr:row>
      <xdr:rowOff>7408</xdr:rowOff>
    </xdr:to>
    <xdr:graphicFrame macro="">
      <xdr:nvGraphicFramePr>
        <xdr:cNvPr id="3" name="Gráfico 2">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371474</xdr:colOff>
      <xdr:row>25</xdr:row>
      <xdr:rowOff>38100</xdr:rowOff>
    </xdr:from>
    <xdr:to>
      <xdr:col>15</xdr:col>
      <xdr:colOff>539750</xdr:colOff>
      <xdr:row>37</xdr:row>
      <xdr:rowOff>127000</xdr:rowOff>
    </xdr:to>
    <xdr:sp macro="" textlink="">
      <xdr:nvSpPr>
        <xdr:cNvPr id="4" name="CuadroTexto 3">
          <a:extLst/>
        </xdr:cNvPr>
        <xdr:cNvSpPr txBox="1"/>
      </xdr:nvSpPr>
      <xdr:spPr>
        <a:xfrm>
          <a:off x="7677149" y="4467225"/>
          <a:ext cx="6264276" cy="203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u="sng">
              <a:solidFill>
                <a:schemeClr val="dk1"/>
              </a:solidFill>
              <a:effectLst/>
              <a:latin typeface="+mn-lt"/>
              <a:ea typeface="+mn-ea"/>
              <a:cs typeface="+mn-cs"/>
            </a:rPr>
            <a:t>Los COSTOS TOTALES tuvieron una variación del </a:t>
          </a:r>
          <a:r>
            <a:rPr lang="es-CO" sz="1100" u="sng" baseline="0">
              <a:solidFill>
                <a:schemeClr val="dk1"/>
              </a:solidFill>
              <a:effectLst/>
              <a:latin typeface="+mn-lt"/>
              <a:ea typeface="+mn-ea"/>
              <a:cs typeface="+mn-cs"/>
            </a:rPr>
            <a:t> 13</a:t>
          </a:r>
          <a:r>
            <a:rPr lang="es-CO" sz="1100" u="sng">
              <a:solidFill>
                <a:schemeClr val="dk1"/>
              </a:solidFill>
              <a:effectLst/>
              <a:latin typeface="+mn-lt"/>
              <a:ea typeface="+mn-ea"/>
              <a:cs typeface="+mn-cs"/>
            </a:rPr>
            <a:t>% en relación al II semestre del 2016</a:t>
          </a:r>
          <a:r>
            <a:rPr lang="es-CO" sz="1100">
              <a:solidFill>
                <a:schemeClr val="dk1"/>
              </a:solidFill>
              <a:effectLst/>
              <a:latin typeface="+mn-lt"/>
              <a:ea typeface="+mn-ea"/>
              <a:cs typeface="+mn-cs"/>
            </a:rPr>
            <a:t>.</a:t>
          </a:r>
        </a:p>
        <a:p>
          <a:endParaRPr lang="es-CO" sz="1100">
            <a:solidFill>
              <a:schemeClr val="dk1"/>
            </a:solidFill>
            <a:effectLst/>
            <a:latin typeface="+mn-lt"/>
            <a:ea typeface="+mn-ea"/>
            <a:cs typeface="+mn-cs"/>
          </a:endParaRPr>
        </a:p>
        <a:p>
          <a:r>
            <a:rPr lang="es-CO" sz="1100" u="sng">
              <a:solidFill>
                <a:schemeClr val="dk1"/>
              </a:solidFill>
              <a:effectLst/>
              <a:latin typeface="+mn-lt"/>
              <a:ea typeface="+mn-ea"/>
              <a:cs typeface="+mn-cs"/>
            </a:rPr>
            <a:t>COSTOS DIRECTOS</a:t>
          </a:r>
          <a:r>
            <a:rPr lang="es-CO" sz="1100">
              <a:solidFill>
                <a:schemeClr val="dk1"/>
              </a:solidFill>
              <a:effectLst/>
              <a:latin typeface="+mn-lt"/>
              <a:ea typeface="+mn-ea"/>
              <a:cs typeface="+mn-cs"/>
            </a:rPr>
            <a:t>: representan el 74% de los costos totales y tuvierón una variación del 10% comparada con el II semestre de 2016.   El  Arriendo con un peso de participación de 15,2% de los costos totales presentó una disminución del 12,3% y el mantenimiento con participación de 13% disminuyó</a:t>
          </a:r>
          <a:r>
            <a:rPr lang="es-CO" sz="1100" baseline="0">
              <a:solidFill>
                <a:schemeClr val="dk1"/>
              </a:solidFill>
              <a:effectLst/>
              <a:latin typeface="+mn-lt"/>
              <a:ea typeface="+mn-ea"/>
              <a:cs typeface="+mn-cs"/>
            </a:rPr>
            <a:t> en -4,3%</a:t>
          </a:r>
          <a:r>
            <a:rPr lang="es-CO" sz="1100">
              <a:solidFill>
                <a:schemeClr val="dk1"/>
              </a:solidFill>
              <a:effectLst/>
              <a:latin typeface="+mn-lt"/>
              <a:ea typeface="+mn-ea"/>
              <a:cs typeface="+mn-cs"/>
            </a:rPr>
            <a:t> siendo estos los principales jalonadores de la disminución de los costos en este periodo.  </a:t>
          </a:r>
        </a:p>
        <a:p>
          <a:endParaRPr lang="es-CO" sz="1100">
            <a:solidFill>
              <a:schemeClr val="dk1"/>
            </a:solidFill>
            <a:effectLst/>
            <a:latin typeface="+mn-lt"/>
            <a:ea typeface="+mn-ea"/>
            <a:cs typeface="+mn-cs"/>
          </a:endParaRPr>
        </a:p>
        <a:p>
          <a:r>
            <a:rPr lang="es-CO" sz="1100">
              <a:solidFill>
                <a:schemeClr val="dk1"/>
              </a:solidFill>
              <a:effectLst/>
              <a:latin typeface="+mn-lt"/>
              <a:ea typeface="+mn-ea"/>
              <a:cs typeface="+mn-cs"/>
            </a:rPr>
            <a:t>En relación a los </a:t>
          </a:r>
          <a:r>
            <a:rPr lang="es-CO" sz="1100" u="sng">
              <a:solidFill>
                <a:schemeClr val="dk1"/>
              </a:solidFill>
              <a:effectLst/>
              <a:latin typeface="+mn-lt"/>
              <a:ea typeface="+mn-ea"/>
              <a:cs typeface="+mn-cs"/>
            </a:rPr>
            <a:t>COSTOS INDIRECTOS</a:t>
          </a:r>
          <a:r>
            <a:rPr lang="es-CO" sz="1100">
              <a:solidFill>
                <a:schemeClr val="dk1"/>
              </a:solidFill>
              <a:effectLst/>
              <a:latin typeface="+mn-lt"/>
              <a:ea typeface="+mn-ea"/>
              <a:cs typeface="+mn-cs"/>
            </a:rPr>
            <a:t> que representan el 26% de los costos totales y mostrarón una variación del 5% en comparación al mismo periodo del año inmediatamente anterior, fueron jalonados principalmente por los costos  de ventas y administrativos quienes disminuyerón en 6,4% y 10,5% respectivamente.</a:t>
          </a:r>
        </a:p>
        <a:p>
          <a:endParaRPr lang="es-CO" sz="1100" b="0" i="0" u="none" strike="noStrike" baseline="0">
            <a:solidFill>
              <a:schemeClr val="dk1"/>
            </a:solidFill>
            <a:effectLst/>
            <a:latin typeface="+mn-lt"/>
            <a:ea typeface="+mn-ea"/>
            <a:cs typeface="+mn-cs"/>
          </a:endParaRPr>
        </a:p>
      </xdr:txBody>
    </xdr:sp>
    <xdr:clientData/>
  </xdr:twoCellAnchor>
  <xdr:twoCellAnchor>
    <xdr:from>
      <xdr:col>7</xdr:col>
      <xdr:colOff>380998</xdr:colOff>
      <xdr:row>38</xdr:row>
      <xdr:rowOff>105833</xdr:rowOff>
    </xdr:from>
    <xdr:to>
      <xdr:col>15</xdr:col>
      <xdr:colOff>497415</xdr:colOff>
      <xdr:row>42</xdr:row>
      <xdr:rowOff>84666</xdr:rowOff>
    </xdr:to>
    <xdr:sp macro="" textlink="">
      <xdr:nvSpPr>
        <xdr:cNvPr id="5" name="CuadroTexto 4">
          <a:extLst/>
        </xdr:cNvPr>
        <xdr:cNvSpPr txBox="1"/>
      </xdr:nvSpPr>
      <xdr:spPr>
        <a:xfrm>
          <a:off x="7686673" y="6639983"/>
          <a:ext cx="6212417" cy="626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solidFill>
                <a:schemeClr val="dk1"/>
              </a:solidFill>
              <a:effectLst/>
              <a:latin typeface="+mn-lt"/>
              <a:ea typeface="+mn-ea"/>
              <a:cs typeface="+mn-cs"/>
            </a:rPr>
            <a:t>El costos del combustible aumentó en 2,4% y tomó</a:t>
          </a:r>
          <a:r>
            <a:rPr lang="es-CO" sz="1100" baseline="0">
              <a:solidFill>
                <a:schemeClr val="dk1"/>
              </a:solidFill>
              <a:effectLst/>
              <a:latin typeface="+mn-lt"/>
              <a:ea typeface="+mn-ea"/>
              <a:cs typeface="+mn-cs"/>
            </a:rPr>
            <a:t> mayor participación en la estructura de costos, pasando de pesar 18,4% en el Ii semestre de 2016 a pesar actualmente 20,8%; de este modo sigue siendo el costo mas elevado para las empresas Aeréas.</a:t>
          </a:r>
          <a:endParaRPr lang="es-CO" sz="1100">
            <a:solidFill>
              <a:schemeClr val="dk1"/>
            </a:solidFill>
            <a:effectLst/>
            <a:latin typeface="+mn-lt"/>
            <a:ea typeface="+mn-ea"/>
            <a:cs typeface="+mn-cs"/>
          </a:endParaRPr>
        </a:p>
        <a:p>
          <a:endParaRPr lang="es-CO" sz="1100" u="none">
            <a:solidFill>
              <a:schemeClr val="dk1"/>
            </a:solidFill>
            <a:effectLst/>
            <a:latin typeface="+mn-lt"/>
            <a:ea typeface="+mn-ea"/>
            <a:cs typeface="+mn-cs"/>
          </a:endParaRPr>
        </a:p>
      </xdr:txBody>
    </xdr:sp>
    <xdr:clientData/>
  </xdr:twoCellAnchor>
  <xdr:twoCellAnchor>
    <xdr:from>
      <xdr:col>16</xdr:col>
      <xdr:colOff>613834</xdr:colOff>
      <xdr:row>2</xdr:row>
      <xdr:rowOff>63500</xdr:rowOff>
    </xdr:from>
    <xdr:to>
      <xdr:col>18</xdr:col>
      <xdr:colOff>709084</xdr:colOff>
      <xdr:row>10</xdr:row>
      <xdr:rowOff>16405</xdr:rowOff>
    </xdr:to>
    <xdr:graphicFrame macro="">
      <xdr:nvGraphicFramePr>
        <xdr:cNvPr id="6" name="Diagrama 5">
          <a:hlinkClick xmlns:r="http://schemas.openxmlformats.org/officeDocument/2006/relationships" r:id="rId3"/>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 r:lo="rId5" r:qs="rId6" r:cs="rId7"/>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21</xdr:col>
      <xdr:colOff>0</xdr:colOff>
      <xdr:row>3</xdr:row>
      <xdr:rowOff>0</xdr:rowOff>
    </xdr:from>
    <xdr:to>
      <xdr:col>23</xdr:col>
      <xdr:colOff>95250</xdr:colOff>
      <xdr:row>11</xdr:row>
      <xdr:rowOff>61913</xdr:rowOff>
    </xdr:to>
    <xdr:graphicFrame macro="">
      <xdr:nvGraphicFramePr>
        <xdr:cNvPr id="3" name="Diagrama 2">
          <a:hlinkClick xmlns:r="http://schemas.openxmlformats.org/officeDocument/2006/relationships" r:id="rId1"/>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2</xdr:row>
      <xdr:rowOff>0</xdr:rowOff>
    </xdr:from>
    <xdr:to>
      <xdr:col>9</xdr:col>
      <xdr:colOff>95250</xdr:colOff>
      <xdr:row>11</xdr:row>
      <xdr:rowOff>61913</xdr:rowOff>
    </xdr:to>
    <xdr:graphicFrame macro="">
      <xdr:nvGraphicFramePr>
        <xdr:cNvPr id="2" name="Diagrama 1">
          <a:hlinkClick xmlns:r="http://schemas.openxmlformats.org/officeDocument/2006/relationships" r:id="rId1"/>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9</xdr:col>
      <xdr:colOff>0</xdr:colOff>
      <xdr:row>3</xdr:row>
      <xdr:rowOff>0</xdr:rowOff>
    </xdr:from>
    <xdr:to>
      <xdr:col>11</xdr:col>
      <xdr:colOff>95250</xdr:colOff>
      <xdr:row>12</xdr:row>
      <xdr:rowOff>61913</xdr:rowOff>
    </xdr:to>
    <xdr:graphicFrame macro="">
      <xdr:nvGraphicFramePr>
        <xdr:cNvPr id="3" name="Diagrama 2">
          <a:hlinkClick xmlns:r="http://schemas.openxmlformats.org/officeDocument/2006/relationships" r:id="rId1"/>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49</xdr:col>
      <xdr:colOff>142875</xdr:colOff>
      <xdr:row>3</xdr:row>
      <xdr:rowOff>352425</xdr:rowOff>
    </xdr:from>
    <xdr:to>
      <xdr:col>51</xdr:col>
      <xdr:colOff>238125</xdr:colOff>
      <xdr:row>10</xdr:row>
      <xdr:rowOff>90488</xdr:rowOff>
    </xdr:to>
    <xdr:graphicFrame macro="">
      <xdr:nvGraphicFramePr>
        <xdr:cNvPr id="2" name="Diagrama 1">
          <a:hlinkClick xmlns:r="http://schemas.openxmlformats.org/officeDocument/2006/relationships" r:id="rId1"/>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13</xdr:col>
      <xdr:colOff>0</xdr:colOff>
      <xdr:row>4</xdr:row>
      <xdr:rowOff>0</xdr:rowOff>
    </xdr:from>
    <xdr:to>
      <xdr:col>15</xdr:col>
      <xdr:colOff>95250</xdr:colOff>
      <xdr:row>13</xdr:row>
      <xdr:rowOff>61913</xdr:rowOff>
    </xdr:to>
    <xdr:graphicFrame macro="">
      <xdr:nvGraphicFramePr>
        <xdr:cNvPr id="2" name="Diagrama 1">
          <a:hlinkClick xmlns:r="http://schemas.openxmlformats.org/officeDocument/2006/relationships" r:id="rId1"/>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15</xdr:col>
      <xdr:colOff>0</xdr:colOff>
      <xdr:row>4</xdr:row>
      <xdr:rowOff>0</xdr:rowOff>
    </xdr:from>
    <xdr:to>
      <xdr:col>17</xdr:col>
      <xdr:colOff>95250</xdr:colOff>
      <xdr:row>13</xdr:row>
      <xdr:rowOff>61913</xdr:rowOff>
    </xdr:to>
    <xdr:graphicFrame macro="">
      <xdr:nvGraphicFramePr>
        <xdr:cNvPr id="2" name="Diagrama 1">
          <a:hlinkClick xmlns:r="http://schemas.openxmlformats.org/officeDocument/2006/relationships" r:id="rId1"/>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D17"/>
  <sheetViews>
    <sheetView tabSelected="1" workbookViewId="0">
      <selection activeCell="D8" sqref="D8"/>
    </sheetView>
  </sheetViews>
  <sheetFormatPr baseColWidth="10" defaultRowHeight="15" x14ac:dyDescent="0.25"/>
  <cols>
    <col min="1" max="3" width="11.42578125" style="143"/>
    <col min="4" max="4" width="121.85546875" style="143" customWidth="1"/>
    <col min="5" max="259" width="11.42578125" style="143"/>
    <col min="260" max="260" width="121.85546875" style="143" customWidth="1"/>
    <col min="261" max="515" width="11.42578125" style="143"/>
    <col min="516" max="516" width="121.85546875" style="143" customWidth="1"/>
    <col min="517" max="771" width="11.42578125" style="143"/>
    <col min="772" max="772" width="121.85546875" style="143" customWidth="1"/>
    <col min="773" max="1027" width="11.42578125" style="143"/>
    <col min="1028" max="1028" width="121.85546875" style="143" customWidth="1"/>
    <col min="1029" max="1283" width="11.42578125" style="143"/>
    <col min="1284" max="1284" width="121.85546875" style="143" customWidth="1"/>
    <col min="1285" max="1539" width="11.42578125" style="143"/>
    <col min="1540" max="1540" width="121.85546875" style="143" customWidth="1"/>
    <col min="1541" max="1795" width="11.42578125" style="143"/>
    <col min="1796" max="1796" width="121.85546875" style="143" customWidth="1"/>
    <col min="1797" max="2051" width="11.42578125" style="143"/>
    <col min="2052" max="2052" width="121.85546875" style="143" customWidth="1"/>
    <col min="2053" max="2307" width="11.42578125" style="143"/>
    <col min="2308" max="2308" width="121.85546875" style="143" customWidth="1"/>
    <col min="2309" max="2563" width="11.42578125" style="143"/>
    <col min="2564" max="2564" width="121.85546875" style="143" customWidth="1"/>
    <col min="2565" max="2819" width="11.42578125" style="143"/>
    <col min="2820" max="2820" width="121.85546875" style="143" customWidth="1"/>
    <col min="2821" max="3075" width="11.42578125" style="143"/>
    <col min="3076" max="3076" width="121.85546875" style="143" customWidth="1"/>
    <col min="3077" max="3331" width="11.42578125" style="143"/>
    <col min="3332" max="3332" width="121.85546875" style="143" customWidth="1"/>
    <col min="3333" max="3587" width="11.42578125" style="143"/>
    <col min="3588" max="3588" width="121.85546875" style="143" customWidth="1"/>
    <col min="3589" max="3843" width="11.42578125" style="143"/>
    <col min="3844" max="3844" width="121.85546875" style="143" customWidth="1"/>
    <col min="3845" max="4099" width="11.42578125" style="143"/>
    <col min="4100" max="4100" width="121.85546875" style="143" customWidth="1"/>
    <col min="4101" max="4355" width="11.42578125" style="143"/>
    <col min="4356" max="4356" width="121.85546875" style="143" customWidth="1"/>
    <col min="4357" max="4611" width="11.42578125" style="143"/>
    <col min="4612" max="4612" width="121.85546875" style="143" customWidth="1"/>
    <col min="4613" max="4867" width="11.42578125" style="143"/>
    <col min="4868" max="4868" width="121.85546875" style="143" customWidth="1"/>
    <col min="4869" max="5123" width="11.42578125" style="143"/>
    <col min="5124" max="5124" width="121.85546875" style="143" customWidth="1"/>
    <col min="5125" max="5379" width="11.42578125" style="143"/>
    <col min="5380" max="5380" width="121.85546875" style="143" customWidth="1"/>
    <col min="5381" max="5635" width="11.42578125" style="143"/>
    <col min="5636" max="5636" width="121.85546875" style="143" customWidth="1"/>
    <col min="5637" max="5891" width="11.42578125" style="143"/>
    <col min="5892" max="5892" width="121.85546875" style="143" customWidth="1"/>
    <col min="5893" max="6147" width="11.42578125" style="143"/>
    <col min="6148" max="6148" width="121.85546875" style="143" customWidth="1"/>
    <col min="6149" max="6403" width="11.42578125" style="143"/>
    <col min="6404" max="6404" width="121.85546875" style="143" customWidth="1"/>
    <col min="6405" max="6659" width="11.42578125" style="143"/>
    <col min="6660" max="6660" width="121.85546875" style="143" customWidth="1"/>
    <col min="6661" max="6915" width="11.42578125" style="143"/>
    <col min="6916" max="6916" width="121.85546875" style="143" customWidth="1"/>
    <col min="6917" max="7171" width="11.42578125" style="143"/>
    <col min="7172" max="7172" width="121.85546875" style="143" customWidth="1"/>
    <col min="7173" max="7427" width="11.42578125" style="143"/>
    <col min="7428" max="7428" width="121.85546875" style="143" customWidth="1"/>
    <col min="7429" max="7683" width="11.42578125" style="143"/>
    <col min="7684" max="7684" width="121.85546875" style="143" customWidth="1"/>
    <col min="7685" max="7939" width="11.42578125" style="143"/>
    <col min="7940" max="7940" width="121.85546875" style="143" customWidth="1"/>
    <col min="7941" max="8195" width="11.42578125" style="143"/>
    <col min="8196" max="8196" width="121.85546875" style="143" customWidth="1"/>
    <col min="8197" max="8451" width="11.42578125" style="143"/>
    <col min="8452" max="8452" width="121.85546875" style="143" customWidth="1"/>
    <col min="8453" max="8707" width="11.42578125" style="143"/>
    <col min="8708" max="8708" width="121.85546875" style="143" customWidth="1"/>
    <col min="8709" max="8963" width="11.42578125" style="143"/>
    <col min="8964" max="8964" width="121.85546875" style="143" customWidth="1"/>
    <col min="8965" max="9219" width="11.42578125" style="143"/>
    <col min="9220" max="9220" width="121.85546875" style="143" customWidth="1"/>
    <col min="9221" max="9475" width="11.42578125" style="143"/>
    <col min="9476" max="9476" width="121.85546875" style="143" customWidth="1"/>
    <col min="9477" max="9731" width="11.42578125" style="143"/>
    <col min="9732" max="9732" width="121.85546875" style="143" customWidth="1"/>
    <col min="9733" max="9987" width="11.42578125" style="143"/>
    <col min="9988" max="9988" width="121.85546875" style="143" customWidth="1"/>
    <col min="9989" max="10243" width="11.42578125" style="143"/>
    <col min="10244" max="10244" width="121.85546875" style="143" customWidth="1"/>
    <col min="10245" max="10499" width="11.42578125" style="143"/>
    <col min="10500" max="10500" width="121.85546875" style="143" customWidth="1"/>
    <col min="10501" max="10755" width="11.42578125" style="143"/>
    <col min="10756" max="10756" width="121.85546875" style="143" customWidth="1"/>
    <col min="10757" max="11011" width="11.42578125" style="143"/>
    <col min="11012" max="11012" width="121.85546875" style="143" customWidth="1"/>
    <col min="11013" max="11267" width="11.42578125" style="143"/>
    <col min="11268" max="11268" width="121.85546875" style="143" customWidth="1"/>
    <col min="11269" max="11523" width="11.42578125" style="143"/>
    <col min="11524" max="11524" width="121.85546875" style="143" customWidth="1"/>
    <col min="11525" max="11779" width="11.42578125" style="143"/>
    <col min="11780" max="11780" width="121.85546875" style="143" customWidth="1"/>
    <col min="11781" max="12035" width="11.42578125" style="143"/>
    <col min="12036" max="12036" width="121.85546875" style="143" customWidth="1"/>
    <col min="12037" max="12291" width="11.42578125" style="143"/>
    <col min="12292" max="12292" width="121.85546875" style="143" customWidth="1"/>
    <col min="12293" max="12547" width="11.42578125" style="143"/>
    <col min="12548" max="12548" width="121.85546875" style="143" customWidth="1"/>
    <col min="12549" max="12803" width="11.42578125" style="143"/>
    <col min="12804" max="12804" width="121.85546875" style="143" customWidth="1"/>
    <col min="12805" max="13059" width="11.42578125" style="143"/>
    <col min="13060" max="13060" width="121.85546875" style="143" customWidth="1"/>
    <col min="13061" max="13315" width="11.42578125" style="143"/>
    <col min="13316" max="13316" width="121.85546875" style="143" customWidth="1"/>
    <col min="13317" max="13571" width="11.42578125" style="143"/>
    <col min="13572" max="13572" width="121.85546875" style="143" customWidth="1"/>
    <col min="13573" max="13827" width="11.42578125" style="143"/>
    <col min="13828" max="13828" width="121.85546875" style="143" customWidth="1"/>
    <col min="13829" max="14083" width="11.42578125" style="143"/>
    <col min="14084" max="14084" width="121.85546875" style="143" customWidth="1"/>
    <col min="14085" max="14339" width="11.42578125" style="143"/>
    <col min="14340" max="14340" width="121.85546875" style="143" customWidth="1"/>
    <col min="14341" max="14595" width="11.42578125" style="143"/>
    <col min="14596" max="14596" width="121.85546875" style="143" customWidth="1"/>
    <col min="14597" max="14851" width="11.42578125" style="143"/>
    <col min="14852" max="14852" width="121.85546875" style="143" customWidth="1"/>
    <col min="14853" max="15107" width="11.42578125" style="143"/>
    <col min="15108" max="15108" width="121.85546875" style="143" customWidth="1"/>
    <col min="15109" max="15363" width="11.42578125" style="143"/>
    <col min="15364" max="15364" width="121.85546875" style="143" customWidth="1"/>
    <col min="15365" max="15619" width="11.42578125" style="143"/>
    <col min="15620" max="15620" width="121.85546875" style="143" customWidth="1"/>
    <col min="15621" max="15875" width="11.42578125" style="143"/>
    <col min="15876" max="15876" width="121.85546875" style="143" customWidth="1"/>
    <col min="15877" max="16131" width="11.42578125" style="143"/>
    <col min="16132" max="16132" width="121.85546875" style="143" customWidth="1"/>
    <col min="16133" max="16384" width="11.42578125" style="143"/>
  </cols>
  <sheetData>
    <row r="2" spans="3:4" ht="15.75" thickBot="1" x14ac:dyDescent="0.3"/>
    <row r="3" spans="3:4" ht="24" thickBot="1" x14ac:dyDescent="0.4">
      <c r="C3" s="150" t="s">
        <v>479</v>
      </c>
      <c r="D3" s="151"/>
    </row>
    <row r="4" spans="3:4" ht="15.75" thickBot="1" x14ac:dyDescent="0.3"/>
    <row r="5" spans="3:4" ht="24" thickBot="1" x14ac:dyDescent="0.4">
      <c r="C5" s="152" t="s">
        <v>491</v>
      </c>
      <c r="D5" s="153"/>
    </row>
    <row r="6" spans="3:4" ht="15.75" thickBot="1" x14ac:dyDescent="0.3"/>
    <row r="7" spans="3:4" ht="24" thickBot="1" x14ac:dyDescent="0.4">
      <c r="C7" s="144" t="s">
        <v>480</v>
      </c>
      <c r="D7" s="144" t="s">
        <v>481</v>
      </c>
    </row>
    <row r="8" spans="3:4" ht="20.25" x14ac:dyDescent="0.3">
      <c r="C8" s="145">
        <v>1</v>
      </c>
      <c r="D8" s="146" t="s">
        <v>482</v>
      </c>
    </row>
    <row r="9" spans="3:4" ht="21" thickBot="1" x14ac:dyDescent="0.35">
      <c r="C9" s="147">
        <v>2</v>
      </c>
      <c r="D9" s="148" t="s">
        <v>483</v>
      </c>
    </row>
    <row r="10" spans="3:4" ht="20.25" x14ac:dyDescent="0.3">
      <c r="C10" s="145">
        <v>3</v>
      </c>
      <c r="D10" s="148" t="s">
        <v>490</v>
      </c>
    </row>
    <row r="11" spans="3:4" ht="21" thickBot="1" x14ac:dyDescent="0.35">
      <c r="C11" s="147">
        <v>4</v>
      </c>
      <c r="D11" s="148" t="s">
        <v>484</v>
      </c>
    </row>
    <row r="12" spans="3:4" ht="20.25" x14ac:dyDescent="0.3">
      <c r="C12" s="145">
        <v>5</v>
      </c>
      <c r="D12" s="148" t="s">
        <v>485</v>
      </c>
    </row>
    <row r="13" spans="3:4" ht="21" thickBot="1" x14ac:dyDescent="0.35">
      <c r="C13" s="147">
        <v>6</v>
      </c>
      <c r="D13" s="148" t="s">
        <v>390</v>
      </c>
    </row>
    <row r="14" spans="3:4" ht="20.25" x14ac:dyDescent="0.3">
      <c r="C14" s="145">
        <v>7</v>
      </c>
      <c r="D14" s="148" t="s">
        <v>486</v>
      </c>
    </row>
    <row r="15" spans="3:4" ht="21" thickBot="1" x14ac:dyDescent="0.35">
      <c r="C15" s="147">
        <v>8</v>
      </c>
      <c r="D15" s="148" t="s">
        <v>487</v>
      </c>
    </row>
    <row r="16" spans="3:4" ht="20.25" x14ac:dyDescent="0.3">
      <c r="C16" s="145">
        <v>9</v>
      </c>
      <c r="D16" s="148" t="s">
        <v>488</v>
      </c>
    </row>
    <row r="17" spans="3:4" ht="21" thickBot="1" x14ac:dyDescent="0.35">
      <c r="C17" s="147">
        <v>10</v>
      </c>
      <c r="D17" s="149" t="s">
        <v>489</v>
      </c>
    </row>
  </sheetData>
  <mergeCells count="2">
    <mergeCell ref="C3:D3"/>
    <mergeCell ref="C5:D5"/>
  </mergeCells>
  <hyperlinks>
    <hyperlink ref="D8" location="'Empresa por tipo de aeronave'!A1" display="RELACION EMPRESA - TIPO DE AERONAVE"/>
    <hyperlink ref="D17" location="'ESPECIAL DE CARGA'!A1" display="ESPECIAL DE CARGA"/>
    <hyperlink ref="D16" location="'Aviación Agricola'!A1" display="TRABAJOS AEREOS ESPECIALES - AVIACION AGRICOLA"/>
    <hyperlink ref="D15" location="'Trabajos Aereos Especiales'!A1" display="TRABAJOS AEREOS ESPECIALES"/>
    <hyperlink ref="D14" location="AEROTAXIS!A1" display="EMPRESAS DE TRANSPORTE AEREO- AEROTAXIS"/>
    <hyperlink ref="D13" location="'COMERCIAL REGIONAL'!A1" display="EMPRESAS DE TRANSPORTE AEREO COMERCIAL REGIONAL"/>
    <hyperlink ref="D12" location="'Carga Nacional'!A1" display="EMPRESAS DE TRANSPORTE AEREO CARGA NACIONAL"/>
    <hyperlink ref="D11" location="'PAX Regular Nacional '!A1" display="EMPRESAS DE TRANSPORTE AEREO PASAJEROS NACIONAL REGULAR "/>
    <hyperlink ref="D9" location="Cobertura!A1" display="COBERTURA"/>
    <hyperlink ref="D10" location="Graficas!A1" display="COMPARATIVO EMPRESAS REGULARES NACIONALES II SEMESTRE 2015 - 2016"/>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7"/>
  <sheetViews>
    <sheetView workbookViewId="0">
      <selection activeCell="O24" sqref="O24"/>
    </sheetView>
  </sheetViews>
  <sheetFormatPr baseColWidth="10" defaultRowHeight="12.75" x14ac:dyDescent="0.2"/>
  <cols>
    <col min="1" max="1" width="35.42578125" bestFit="1" customWidth="1"/>
  </cols>
  <sheetData>
    <row r="2" spans="1:14" ht="15" x14ac:dyDescent="0.2">
      <c r="A2" s="186" t="s">
        <v>431</v>
      </c>
      <c r="B2" s="186"/>
      <c r="C2" s="186"/>
      <c r="D2" s="186"/>
      <c r="E2" s="186"/>
      <c r="F2" s="186"/>
      <c r="G2" s="186"/>
      <c r="H2" s="186"/>
      <c r="I2" s="186"/>
      <c r="J2" s="186"/>
      <c r="K2" s="186"/>
      <c r="L2" s="186"/>
      <c r="M2" s="186"/>
      <c r="N2" s="186"/>
    </row>
    <row r="3" spans="1:14" ht="15" x14ac:dyDescent="0.2">
      <c r="A3" s="187" t="s">
        <v>387</v>
      </c>
      <c r="B3" s="187"/>
      <c r="C3" s="187"/>
      <c r="D3" s="187"/>
      <c r="E3" s="187"/>
      <c r="F3" s="187"/>
      <c r="G3" s="187"/>
      <c r="H3" s="187"/>
      <c r="I3" s="187"/>
      <c r="J3" s="187"/>
      <c r="K3" s="187"/>
      <c r="L3" s="187"/>
      <c r="M3" s="187"/>
      <c r="N3" s="187"/>
    </row>
    <row r="4" spans="1:14" s="65" customFormat="1" ht="89.25" x14ac:dyDescent="0.2">
      <c r="A4" s="66" t="s">
        <v>365</v>
      </c>
      <c r="B4" s="66" t="s">
        <v>419</v>
      </c>
      <c r="C4" s="66" t="s">
        <v>420</v>
      </c>
      <c r="D4" s="66" t="s">
        <v>421</v>
      </c>
      <c r="E4" s="67" t="s">
        <v>422</v>
      </c>
      <c r="F4" s="56" t="s">
        <v>417</v>
      </c>
      <c r="G4" s="66" t="s">
        <v>73</v>
      </c>
      <c r="H4" s="66" t="s">
        <v>36</v>
      </c>
      <c r="I4" s="66" t="s">
        <v>24</v>
      </c>
      <c r="J4" s="66" t="s">
        <v>29</v>
      </c>
      <c r="K4" s="66" t="s">
        <v>319</v>
      </c>
      <c r="L4" s="56" t="s">
        <v>418</v>
      </c>
      <c r="M4" s="66" t="s">
        <v>8</v>
      </c>
      <c r="N4" s="66" t="s">
        <v>24</v>
      </c>
    </row>
    <row r="5" spans="1:14" x14ac:dyDescent="0.2">
      <c r="A5" s="40" t="s">
        <v>366</v>
      </c>
      <c r="B5" s="40" t="s">
        <v>13</v>
      </c>
      <c r="C5" s="40" t="s">
        <v>27</v>
      </c>
      <c r="D5" s="40" t="s">
        <v>16</v>
      </c>
      <c r="E5" s="40" t="s">
        <v>11</v>
      </c>
      <c r="F5" s="40" t="s">
        <v>7</v>
      </c>
      <c r="G5" s="40" t="s">
        <v>75</v>
      </c>
      <c r="H5" s="40" t="s">
        <v>23</v>
      </c>
      <c r="I5" s="40" t="s">
        <v>28</v>
      </c>
      <c r="J5" s="40" t="s">
        <v>31</v>
      </c>
      <c r="K5" s="40" t="s">
        <v>40</v>
      </c>
      <c r="L5" s="40" t="s">
        <v>45</v>
      </c>
      <c r="M5" s="40" t="s">
        <v>12</v>
      </c>
      <c r="N5" s="40" t="s">
        <v>26</v>
      </c>
    </row>
    <row r="6" spans="1:14" x14ac:dyDescent="0.2">
      <c r="A6" s="14" t="s">
        <v>352</v>
      </c>
      <c r="B6" s="13">
        <v>334265</v>
      </c>
      <c r="C6" s="13">
        <v>416159</v>
      </c>
      <c r="D6" s="13">
        <v>282480</v>
      </c>
      <c r="E6" s="13">
        <v>298930.35714285716</v>
      </c>
      <c r="F6" s="13">
        <v>122543</v>
      </c>
      <c r="G6" s="13">
        <v>55636</v>
      </c>
      <c r="H6" s="13">
        <v>266047.5</v>
      </c>
      <c r="I6" s="13">
        <v>993854</v>
      </c>
      <c r="J6" s="13">
        <v>157679.66666666666</v>
      </c>
      <c r="K6" s="13">
        <v>117970</v>
      </c>
      <c r="L6" s="13">
        <v>0</v>
      </c>
      <c r="M6" s="13">
        <v>268553</v>
      </c>
      <c r="N6" s="13">
        <v>331701.5</v>
      </c>
    </row>
    <row r="7" spans="1:14" x14ac:dyDescent="0.2">
      <c r="A7" s="14" t="s">
        <v>353</v>
      </c>
      <c r="B7" s="13">
        <v>0</v>
      </c>
      <c r="C7" s="13">
        <v>203273.5</v>
      </c>
      <c r="D7" s="13">
        <v>89306</v>
      </c>
      <c r="E7" s="13">
        <v>17493.285714285714</v>
      </c>
      <c r="F7" s="13">
        <v>0</v>
      </c>
      <c r="G7" s="13">
        <v>0</v>
      </c>
      <c r="H7" s="13">
        <v>3638</v>
      </c>
      <c r="I7" s="13">
        <v>247415</v>
      </c>
      <c r="J7" s="13">
        <v>9230.3333333333339</v>
      </c>
      <c r="K7" s="13">
        <v>12228</v>
      </c>
      <c r="L7" s="13">
        <v>6110</v>
      </c>
      <c r="M7" s="13">
        <v>8345</v>
      </c>
      <c r="N7" s="13">
        <v>2138322</v>
      </c>
    </row>
    <row r="8" spans="1:14" x14ac:dyDescent="0.2">
      <c r="A8" s="14" t="s">
        <v>354</v>
      </c>
      <c r="B8" s="13">
        <v>0</v>
      </c>
      <c r="C8" s="13">
        <v>22292</v>
      </c>
      <c r="D8" s="13">
        <v>0</v>
      </c>
      <c r="E8" s="13">
        <v>5501.2857142857147</v>
      </c>
      <c r="F8" s="13">
        <v>166784</v>
      </c>
      <c r="G8" s="13">
        <v>0</v>
      </c>
      <c r="H8" s="13">
        <v>1542.5</v>
      </c>
      <c r="I8" s="13">
        <v>64681</v>
      </c>
      <c r="J8" s="13">
        <v>0</v>
      </c>
      <c r="K8" s="13">
        <v>0</v>
      </c>
      <c r="L8" s="13">
        <v>0</v>
      </c>
      <c r="M8" s="13">
        <v>3040</v>
      </c>
      <c r="N8" s="13">
        <v>21900</v>
      </c>
    </row>
    <row r="9" spans="1:14" x14ac:dyDescent="0.2">
      <c r="A9" s="14" t="s">
        <v>355</v>
      </c>
      <c r="B9" s="13">
        <v>194387</v>
      </c>
      <c r="C9" s="13">
        <v>357533</v>
      </c>
      <c r="D9" s="13">
        <v>335093.5</v>
      </c>
      <c r="E9" s="13">
        <v>257670.28571428571</v>
      </c>
      <c r="F9" s="13">
        <v>0</v>
      </c>
      <c r="G9" s="13">
        <v>0</v>
      </c>
      <c r="H9" s="13">
        <v>367336</v>
      </c>
      <c r="I9" s="13">
        <v>396907</v>
      </c>
      <c r="J9" s="13">
        <v>161306</v>
      </c>
      <c r="K9" s="13">
        <v>645001</v>
      </c>
      <c r="L9" s="13">
        <v>78921</v>
      </c>
      <c r="M9" s="13">
        <v>127431</v>
      </c>
      <c r="N9" s="13">
        <v>1025190.5</v>
      </c>
    </row>
    <row r="10" spans="1:14" x14ac:dyDescent="0.2">
      <c r="A10" s="14" t="s">
        <v>356</v>
      </c>
      <c r="B10" s="13">
        <v>0</v>
      </c>
      <c r="C10" s="13">
        <v>0</v>
      </c>
      <c r="D10" s="13">
        <v>0</v>
      </c>
      <c r="E10" s="13">
        <v>0</v>
      </c>
      <c r="F10" s="13">
        <v>0</v>
      </c>
      <c r="G10" s="13">
        <v>0</v>
      </c>
      <c r="H10" s="13">
        <v>0</v>
      </c>
      <c r="I10" s="13">
        <v>0</v>
      </c>
      <c r="J10" s="13">
        <v>0</v>
      </c>
      <c r="K10" s="13">
        <v>0</v>
      </c>
      <c r="L10" s="13">
        <v>0</v>
      </c>
      <c r="M10" s="13">
        <v>0</v>
      </c>
      <c r="N10" s="13">
        <v>0</v>
      </c>
    </row>
    <row r="11" spans="1:14" x14ac:dyDescent="0.2">
      <c r="A11" s="14" t="s">
        <v>357</v>
      </c>
      <c r="B11" s="13">
        <v>430000</v>
      </c>
      <c r="C11" s="13">
        <v>550896.5</v>
      </c>
      <c r="D11" s="13">
        <v>467106.5</v>
      </c>
      <c r="E11" s="13">
        <v>186066.07142857142</v>
      </c>
      <c r="F11" s="13">
        <v>108211</v>
      </c>
      <c r="G11" s="13">
        <v>53254</v>
      </c>
      <c r="H11" s="13">
        <v>166148.5</v>
      </c>
      <c r="I11" s="13">
        <v>891907</v>
      </c>
      <c r="J11" s="13">
        <v>125813.33333333333</v>
      </c>
      <c r="K11" s="13">
        <v>358677</v>
      </c>
      <c r="L11" s="13">
        <v>0</v>
      </c>
      <c r="M11" s="13">
        <v>188214</v>
      </c>
      <c r="N11" s="13">
        <v>580877</v>
      </c>
    </row>
    <row r="12" spans="1:14" x14ac:dyDescent="0.2">
      <c r="A12" s="14" t="s">
        <v>358</v>
      </c>
      <c r="B12" s="13">
        <v>312000</v>
      </c>
      <c r="C12" s="13">
        <v>63302</v>
      </c>
      <c r="D12" s="13">
        <v>89956.5</v>
      </c>
      <c r="E12" s="13">
        <v>58071.857142857145</v>
      </c>
      <c r="F12" s="13">
        <v>58400</v>
      </c>
      <c r="G12" s="13">
        <v>0</v>
      </c>
      <c r="H12" s="13">
        <v>996</v>
      </c>
      <c r="I12" s="13">
        <v>0</v>
      </c>
      <c r="J12" s="13">
        <v>3490</v>
      </c>
      <c r="K12" s="13">
        <v>36355</v>
      </c>
      <c r="L12" s="13">
        <v>0</v>
      </c>
      <c r="M12" s="13">
        <v>185640</v>
      </c>
      <c r="N12" s="13">
        <v>55692.5</v>
      </c>
    </row>
    <row r="13" spans="1:14" x14ac:dyDescent="0.2">
      <c r="A13" s="14" t="s">
        <v>359</v>
      </c>
      <c r="B13" s="13">
        <v>0</v>
      </c>
      <c r="C13" s="13">
        <v>720181.5</v>
      </c>
      <c r="D13" s="13">
        <v>3483.5</v>
      </c>
      <c r="E13" s="13">
        <v>5875.6428571428569</v>
      </c>
      <c r="F13" s="13">
        <v>0</v>
      </c>
      <c r="G13" s="13">
        <v>0</v>
      </c>
      <c r="H13" s="13">
        <v>0</v>
      </c>
      <c r="I13" s="13">
        <v>1957123</v>
      </c>
      <c r="J13" s="13">
        <v>0</v>
      </c>
      <c r="K13" s="13">
        <v>0</v>
      </c>
      <c r="L13" s="13">
        <v>0</v>
      </c>
      <c r="M13" s="13">
        <v>0</v>
      </c>
      <c r="N13" s="13">
        <v>0</v>
      </c>
    </row>
    <row r="14" spans="1:14" s="43" customFormat="1" x14ac:dyDescent="0.2">
      <c r="A14" s="32" t="s">
        <v>367</v>
      </c>
      <c r="B14" s="33">
        <f>SUM(B6:B13)</f>
        <v>1270652</v>
      </c>
      <c r="C14" s="33">
        <f t="shared" ref="C14:N14" si="0">SUM(C6:C13)</f>
        <v>2333637.5</v>
      </c>
      <c r="D14" s="33">
        <f t="shared" si="0"/>
        <v>1267426</v>
      </c>
      <c r="E14" s="33">
        <f t="shared" si="0"/>
        <v>829608.78571428568</v>
      </c>
      <c r="F14" s="33">
        <f t="shared" si="0"/>
        <v>455938</v>
      </c>
      <c r="G14" s="33">
        <f t="shared" si="0"/>
        <v>108890</v>
      </c>
      <c r="H14" s="33">
        <f t="shared" si="0"/>
        <v>805708.5</v>
      </c>
      <c r="I14" s="33">
        <f t="shared" si="0"/>
        <v>4551887</v>
      </c>
      <c r="J14" s="33">
        <f t="shared" si="0"/>
        <v>457519.33333333331</v>
      </c>
      <c r="K14" s="33">
        <f t="shared" si="0"/>
        <v>1170231</v>
      </c>
      <c r="L14" s="33">
        <f t="shared" si="0"/>
        <v>85031</v>
      </c>
      <c r="M14" s="33">
        <f t="shared" si="0"/>
        <v>781223</v>
      </c>
      <c r="N14" s="33">
        <f t="shared" si="0"/>
        <v>4153683.5</v>
      </c>
    </row>
    <row r="15" spans="1:14" x14ac:dyDescent="0.2">
      <c r="A15" s="14" t="s">
        <v>360</v>
      </c>
      <c r="B15" s="13">
        <v>127243</v>
      </c>
      <c r="C15" s="13">
        <v>632733</v>
      </c>
      <c r="D15" s="13">
        <v>1016537.5</v>
      </c>
      <c r="E15" s="13">
        <v>520672.92857142858</v>
      </c>
      <c r="F15" s="13">
        <v>191969</v>
      </c>
      <c r="G15" s="13">
        <v>244329</v>
      </c>
      <c r="H15" s="13">
        <v>161909.5</v>
      </c>
      <c r="I15" s="13">
        <v>478766</v>
      </c>
      <c r="J15" s="13">
        <v>48952.333333333336</v>
      </c>
      <c r="K15" s="13">
        <v>398501</v>
      </c>
      <c r="L15" s="13">
        <v>333224</v>
      </c>
      <c r="M15" s="13">
        <v>127243</v>
      </c>
      <c r="N15" s="13">
        <v>641933</v>
      </c>
    </row>
    <row r="16" spans="1:14" x14ac:dyDescent="0.2">
      <c r="A16" s="14" t="s">
        <v>361</v>
      </c>
      <c r="B16" s="13">
        <v>39236</v>
      </c>
      <c r="C16" s="13">
        <v>0</v>
      </c>
      <c r="D16" s="13">
        <v>0</v>
      </c>
      <c r="E16" s="13">
        <v>35382.214285714283</v>
      </c>
      <c r="F16" s="13">
        <v>0</v>
      </c>
      <c r="G16" s="13">
        <v>0</v>
      </c>
      <c r="H16" s="13">
        <v>4729</v>
      </c>
      <c r="I16" s="13">
        <v>0</v>
      </c>
      <c r="J16" s="13">
        <v>0</v>
      </c>
      <c r="K16" s="13">
        <v>0</v>
      </c>
      <c r="L16" s="13">
        <v>0</v>
      </c>
      <c r="M16" s="13">
        <v>39236</v>
      </c>
      <c r="N16" s="13">
        <v>0</v>
      </c>
    </row>
    <row r="17" spans="1:14" x14ac:dyDescent="0.2">
      <c r="A17" s="14" t="s">
        <v>362</v>
      </c>
      <c r="B17" s="13">
        <v>10956</v>
      </c>
      <c r="C17" s="13">
        <v>60191</v>
      </c>
      <c r="D17" s="13">
        <v>51401.5</v>
      </c>
      <c r="E17" s="13">
        <v>46777.357142857145</v>
      </c>
      <c r="F17" s="13">
        <v>74527</v>
      </c>
      <c r="G17" s="13">
        <v>1056</v>
      </c>
      <c r="H17" s="13">
        <v>6717.5</v>
      </c>
      <c r="I17" s="13">
        <v>107532</v>
      </c>
      <c r="J17" s="13">
        <v>166.66666666666666</v>
      </c>
      <c r="K17" s="13">
        <v>83642</v>
      </c>
      <c r="L17" s="13">
        <v>4548</v>
      </c>
      <c r="M17" s="13">
        <v>10956</v>
      </c>
      <c r="N17" s="13">
        <v>60191</v>
      </c>
    </row>
    <row r="18" spans="1:14" s="43" customFormat="1" x14ac:dyDescent="0.2">
      <c r="A18" s="32" t="s">
        <v>368</v>
      </c>
      <c r="B18" s="33">
        <f>SUM(B15:B17)</f>
        <v>177435</v>
      </c>
      <c r="C18" s="33">
        <f t="shared" ref="C18:N18" si="1">SUM(C15:C17)</f>
        <v>692924</v>
      </c>
      <c r="D18" s="33">
        <f t="shared" si="1"/>
        <v>1067939</v>
      </c>
      <c r="E18" s="33">
        <f t="shared" si="1"/>
        <v>602832.5</v>
      </c>
      <c r="F18" s="33">
        <f t="shared" si="1"/>
        <v>266496</v>
      </c>
      <c r="G18" s="33">
        <f t="shared" si="1"/>
        <v>245385</v>
      </c>
      <c r="H18" s="33">
        <f t="shared" si="1"/>
        <v>173356</v>
      </c>
      <c r="I18" s="33">
        <f t="shared" si="1"/>
        <v>586298</v>
      </c>
      <c r="J18" s="33">
        <f t="shared" si="1"/>
        <v>49119</v>
      </c>
      <c r="K18" s="33">
        <f t="shared" si="1"/>
        <v>482143</v>
      </c>
      <c r="L18" s="33">
        <f t="shared" si="1"/>
        <v>337772</v>
      </c>
      <c r="M18" s="33">
        <f t="shared" si="1"/>
        <v>177435</v>
      </c>
      <c r="N18" s="33">
        <f t="shared" si="1"/>
        <v>702124</v>
      </c>
    </row>
    <row r="19" spans="1:14" s="43" customFormat="1" x14ac:dyDescent="0.2">
      <c r="A19" s="32" t="s">
        <v>3</v>
      </c>
      <c r="B19" s="33">
        <f>+B14+B18</f>
        <v>1448087</v>
      </c>
      <c r="C19" s="33">
        <f t="shared" ref="C19:N19" si="2">+C14+C18</f>
        <v>3026561.5</v>
      </c>
      <c r="D19" s="33">
        <f>+D14+D18</f>
        <v>2335365</v>
      </c>
      <c r="E19" s="33">
        <f t="shared" si="2"/>
        <v>1432441.2857142857</v>
      </c>
      <c r="F19" s="33">
        <f t="shared" si="2"/>
        <v>722434</v>
      </c>
      <c r="G19" s="33">
        <f t="shared" si="2"/>
        <v>354275</v>
      </c>
      <c r="H19" s="33">
        <f t="shared" si="2"/>
        <v>979064.5</v>
      </c>
      <c r="I19" s="33">
        <f t="shared" si="2"/>
        <v>5138185</v>
      </c>
      <c r="J19" s="33">
        <f t="shared" si="2"/>
        <v>506638.33333333331</v>
      </c>
      <c r="K19" s="33">
        <f t="shared" si="2"/>
        <v>1652374</v>
      </c>
      <c r="L19" s="33">
        <f t="shared" si="2"/>
        <v>422803</v>
      </c>
      <c r="M19" s="33">
        <f t="shared" si="2"/>
        <v>958658</v>
      </c>
      <c r="N19" s="33">
        <f t="shared" si="2"/>
        <v>4855807.5</v>
      </c>
    </row>
    <row r="20" spans="1:14" x14ac:dyDescent="0.2">
      <c r="A20" s="14" t="s">
        <v>363</v>
      </c>
      <c r="B20" s="13">
        <v>185</v>
      </c>
      <c r="C20" s="13">
        <v>2586</v>
      </c>
      <c r="D20" s="13">
        <v>1257</v>
      </c>
      <c r="E20" s="13">
        <v>6115</v>
      </c>
      <c r="F20" s="13">
        <v>292</v>
      </c>
      <c r="G20" s="13">
        <v>577</v>
      </c>
      <c r="H20" s="13">
        <v>1073</v>
      </c>
      <c r="I20" s="13">
        <v>487</v>
      </c>
      <c r="J20" s="13">
        <v>230</v>
      </c>
      <c r="K20" s="13">
        <v>211</v>
      </c>
      <c r="L20" s="13">
        <v>161</v>
      </c>
      <c r="M20" s="13">
        <v>309</v>
      </c>
      <c r="N20" s="13">
        <v>328</v>
      </c>
    </row>
    <row r="21" spans="1:14" x14ac:dyDescent="0.2">
      <c r="A21" s="14" t="s">
        <v>364</v>
      </c>
      <c r="B21" s="13">
        <v>1</v>
      </c>
      <c r="C21" s="13">
        <v>12</v>
      </c>
      <c r="D21" s="13">
        <v>6</v>
      </c>
      <c r="E21" s="13">
        <v>51</v>
      </c>
      <c r="F21" s="13">
        <v>0</v>
      </c>
      <c r="G21" s="13">
        <v>5</v>
      </c>
      <c r="H21" s="13">
        <v>9</v>
      </c>
      <c r="I21" s="13">
        <v>2</v>
      </c>
      <c r="J21" s="13">
        <v>4</v>
      </c>
      <c r="K21" s="13">
        <v>3</v>
      </c>
      <c r="L21" s="13">
        <v>3</v>
      </c>
      <c r="M21" s="13">
        <v>2</v>
      </c>
      <c r="N21" s="13">
        <v>2</v>
      </c>
    </row>
    <row r="23" spans="1:14" x14ac:dyDescent="0.2">
      <c r="A23" s="182" t="s">
        <v>392</v>
      </c>
      <c r="B23" s="182"/>
      <c r="C23" s="182"/>
      <c r="D23" s="182"/>
      <c r="E23" s="182"/>
      <c r="F23" s="182"/>
      <c r="G23" s="182"/>
      <c r="H23" s="182"/>
      <c r="I23" s="182"/>
      <c r="J23" s="182"/>
      <c r="K23" s="182"/>
      <c r="L23" s="182"/>
      <c r="M23" s="182"/>
      <c r="N23" s="182"/>
    </row>
    <row r="24" spans="1:14" ht="15" x14ac:dyDescent="0.25">
      <c r="A24" s="44" t="s">
        <v>375</v>
      </c>
      <c r="B24" s="45">
        <f>+B6/$B$19</f>
        <v>0.2308321254178789</v>
      </c>
      <c r="C24" s="45">
        <f>+C6/$C$19</f>
        <v>0.13750224470905348</v>
      </c>
      <c r="D24" s="45">
        <f>+D6/$D$19</f>
        <v>0.1209575376868284</v>
      </c>
      <c r="E24" s="45">
        <f>+E6/$E$19</f>
        <v>0.20868594065535873</v>
      </c>
      <c r="F24" s="45">
        <f>+F6/$F$19</f>
        <v>0.16962518375381003</v>
      </c>
      <c r="G24" s="45">
        <f>+G6/$G$19</f>
        <v>0.15704184602356927</v>
      </c>
      <c r="H24" s="45">
        <f>+H6/$H$19</f>
        <v>0.27173643820197751</v>
      </c>
      <c r="I24" s="45">
        <f>+I6/$I$19</f>
        <v>0.19342511022861186</v>
      </c>
      <c r="J24" s="45">
        <f>+J6/$J$19</f>
        <v>0.31122727257774285</v>
      </c>
      <c r="K24" s="45">
        <f>+K6/$K$19</f>
        <v>7.1394248517587425E-2</v>
      </c>
      <c r="L24" s="45">
        <f>+L6/$L$19</f>
        <v>0</v>
      </c>
      <c r="M24" s="45">
        <f>+M6/$M$19</f>
        <v>0.28013431275804301</v>
      </c>
      <c r="N24" s="45">
        <f>+N6/$N$19</f>
        <v>6.8310265594342445E-2</v>
      </c>
    </row>
    <row r="25" spans="1:14" ht="15" x14ac:dyDescent="0.25">
      <c r="A25" s="10" t="s">
        <v>376</v>
      </c>
      <c r="B25" s="30">
        <f t="shared" ref="B25:B37" si="3">+B7/$B$19</f>
        <v>0</v>
      </c>
      <c r="C25" s="30">
        <f t="shared" ref="C25:C37" si="4">+C7/$C$19</f>
        <v>6.7163181716280995E-2</v>
      </c>
      <c r="D25" s="30">
        <f t="shared" ref="D25:D37" si="5">+D7/$D$19</f>
        <v>3.8240703273364124E-2</v>
      </c>
      <c r="E25" s="30">
        <f t="shared" ref="E25:E37" si="6">+E7/$E$19</f>
        <v>1.2212218321788109E-2</v>
      </c>
      <c r="F25" s="30">
        <f t="shared" ref="F25:F37" si="7">+F7/$F$19</f>
        <v>0</v>
      </c>
      <c r="G25" s="30">
        <f t="shared" ref="G25:G37" si="8">+G7/$G$19</f>
        <v>0</v>
      </c>
      <c r="H25" s="30">
        <f t="shared" ref="H25:H37" si="9">+H7/$H$19</f>
        <v>3.7157919626337184E-3</v>
      </c>
      <c r="I25" s="45">
        <f t="shared" ref="I25:I37" si="10">+I7/$I$19</f>
        <v>4.8152217173963181E-2</v>
      </c>
      <c r="J25" s="45">
        <f t="shared" ref="J25:J37" si="11">+J7/$J$19</f>
        <v>1.8218781971360242E-2</v>
      </c>
      <c r="K25" s="45">
        <f t="shared" ref="K25:K37" si="12">+K7/$K$19</f>
        <v>7.4002616840981522E-3</v>
      </c>
      <c r="L25" s="45">
        <f t="shared" ref="L25:L37" si="13">+L7/$L$19</f>
        <v>1.4451174660539306E-2</v>
      </c>
      <c r="M25" s="45">
        <f t="shared" ref="M25:M37" si="14">+M7/$M$19</f>
        <v>8.7048770260092761E-3</v>
      </c>
      <c r="N25" s="45">
        <f t="shared" ref="N25:N37" si="15">+N7/$N$19</f>
        <v>0.4403638323800933</v>
      </c>
    </row>
    <row r="26" spans="1:14" ht="15" x14ac:dyDescent="0.25">
      <c r="A26" s="10" t="s">
        <v>377</v>
      </c>
      <c r="B26" s="30">
        <f t="shared" si="3"/>
        <v>0</v>
      </c>
      <c r="C26" s="30">
        <f t="shared" si="4"/>
        <v>7.3654541630824291E-3</v>
      </c>
      <c r="D26" s="30">
        <f t="shared" si="5"/>
        <v>0</v>
      </c>
      <c r="E26" s="30">
        <f t="shared" si="6"/>
        <v>3.8404964790877995E-3</v>
      </c>
      <c r="F26" s="30">
        <f t="shared" si="7"/>
        <v>0.23086399588059256</v>
      </c>
      <c r="G26" s="30">
        <f t="shared" si="8"/>
        <v>0</v>
      </c>
      <c r="H26" s="30">
        <f t="shared" si="9"/>
        <v>1.5754835355586889E-3</v>
      </c>
      <c r="I26" s="45">
        <f t="shared" si="10"/>
        <v>1.2588297229469161E-2</v>
      </c>
      <c r="J26" s="45">
        <f t="shared" si="11"/>
        <v>0</v>
      </c>
      <c r="K26" s="45">
        <f t="shared" si="12"/>
        <v>0</v>
      </c>
      <c r="L26" s="45">
        <f t="shared" si="13"/>
        <v>0</v>
      </c>
      <c r="M26" s="45">
        <f t="shared" si="14"/>
        <v>3.1710995996486755E-3</v>
      </c>
      <c r="N26" s="45">
        <f t="shared" si="15"/>
        <v>4.5100634652423931E-3</v>
      </c>
    </row>
    <row r="27" spans="1:14" ht="15" x14ac:dyDescent="0.25">
      <c r="A27" s="10" t="s">
        <v>378</v>
      </c>
      <c r="B27" s="30">
        <f t="shared" si="3"/>
        <v>0.13423710039521106</v>
      </c>
      <c r="C27" s="30">
        <f t="shared" si="4"/>
        <v>0.11813174785974116</v>
      </c>
      <c r="D27" s="30">
        <f t="shared" si="5"/>
        <v>0.14348656419874409</v>
      </c>
      <c r="E27" s="30">
        <f t="shared" si="6"/>
        <v>0.17988191787267471</v>
      </c>
      <c r="F27" s="30">
        <f t="shared" si="7"/>
        <v>0</v>
      </c>
      <c r="G27" s="30">
        <f t="shared" si="8"/>
        <v>0</v>
      </c>
      <c r="H27" s="30">
        <f t="shared" si="9"/>
        <v>0.37519080714294106</v>
      </c>
      <c r="I27" s="45">
        <f t="shared" si="10"/>
        <v>7.7246537444642424E-2</v>
      </c>
      <c r="J27" s="45">
        <f t="shared" si="11"/>
        <v>0.31838490968244937</v>
      </c>
      <c r="K27" s="45">
        <f t="shared" si="12"/>
        <v>0.3903480688996559</v>
      </c>
      <c r="L27" s="45">
        <f t="shared" si="13"/>
        <v>0.18666140022658306</v>
      </c>
      <c r="M27" s="45">
        <f t="shared" si="14"/>
        <v>0.13292644509303631</v>
      </c>
      <c r="N27" s="45">
        <f t="shared" si="15"/>
        <v>0.2111266766650037</v>
      </c>
    </row>
    <row r="28" spans="1:14" ht="15" x14ac:dyDescent="0.25">
      <c r="A28" s="10" t="s">
        <v>379</v>
      </c>
      <c r="B28" s="30">
        <f t="shared" si="3"/>
        <v>0</v>
      </c>
      <c r="C28" s="30">
        <f t="shared" si="4"/>
        <v>0</v>
      </c>
      <c r="D28" s="30">
        <f t="shared" si="5"/>
        <v>0</v>
      </c>
      <c r="E28" s="30">
        <f t="shared" si="6"/>
        <v>0</v>
      </c>
      <c r="F28" s="30">
        <f t="shared" si="7"/>
        <v>0</v>
      </c>
      <c r="G28" s="30">
        <f t="shared" si="8"/>
        <v>0</v>
      </c>
      <c r="H28" s="30">
        <f t="shared" si="9"/>
        <v>0</v>
      </c>
      <c r="I28" s="45">
        <f t="shared" si="10"/>
        <v>0</v>
      </c>
      <c r="J28" s="45">
        <f t="shared" si="11"/>
        <v>0</v>
      </c>
      <c r="K28" s="45">
        <f t="shared" si="12"/>
        <v>0</v>
      </c>
      <c r="L28" s="45">
        <f t="shared" si="13"/>
        <v>0</v>
      </c>
      <c r="M28" s="45">
        <f t="shared" si="14"/>
        <v>0</v>
      </c>
      <c r="N28" s="45">
        <f t="shared" si="15"/>
        <v>0</v>
      </c>
    </row>
    <row r="29" spans="1:14" ht="15" x14ac:dyDescent="0.25">
      <c r="A29" s="10" t="s">
        <v>380</v>
      </c>
      <c r="B29" s="30">
        <f t="shared" si="3"/>
        <v>0.2969434847491898</v>
      </c>
      <c r="C29" s="30">
        <f>+C11/$C$19</f>
        <v>0.18202058672853666</v>
      </c>
      <c r="D29" s="30">
        <f t="shared" si="5"/>
        <v>0.20001434465276305</v>
      </c>
      <c r="E29" s="30">
        <f t="shared" si="6"/>
        <v>0.12989437911641155</v>
      </c>
      <c r="F29" s="30">
        <f t="shared" si="7"/>
        <v>0.14978669331731342</v>
      </c>
      <c r="G29" s="30">
        <f t="shared" si="8"/>
        <v>0.15031825559240702</v>
      </c>
      <c r="H29" s="30">
        <f t="shared" si="9"/>
        <v>0.16970128117197592</v>
      </c>
      <c r="I29" s="45">
        <f t="shared" si="10"/>
        <v>0.17358405740548463</v>
      </c>
      <c r="J29" s="45">
        <f t="shared" si="11"/>
        <v>0.24832967633058428</v>
      </c>
      <c r="K29" s="45">
        <f t="shared" si="12"/>
        <v>0.21706768564501741</v>
      </c>
      <c r="L29" s="45">
        <f t="shared" si="13"/>
        <v>0</v>
      </c>
      <c r="M29" s="45">
        <f t="shared" si="14"/>
        <v>0.19633070396324862</v>
      </c>
      <c r="N29" s="45">
        <f t="shared" si="15"/>
        <v>0.11962521166664865</v>
      </c>
    </row>
    <row r="30" spans="1:14" ht="15" x14ac:dyDescent="0.25">
      <c r="A30" s="10" t="s">
        <v>381</v>
      </c>
      <c r="B30" s="30">
        <f t="shared" si="3"/>
        <v>0.2154566680040633</v>
      </c>
      <c r="C30" s="30">
        <f t="shared" si="4"/>
        <v>2.0915484453231829E-2</v>
      </c>
      <c r="D30" s="30">
        <f t="shared" si="5"/>
        <v>3.8519246456121418E-2</v>
      </c>
      <c r="E30" s="30">
        <f t="shared" si="6"/>
        <v>4.0540479894015102E-2</v>
      </c>
      <c r="F30" s="30">
        <f t="shared" si="7"/>
        <v>8.083783432119751E-2</v>
      </c>
      <c r="G30" s="30">
        <f t="shared" si="8"/>
        <v>0</v>
      </c>
      <c r="H30" s="30">
        <f t="shared" si="9"/>
        <v>1.017297634629792E-3</v>
      </c>
      <c r="I30" s="45">
        <f t="shared" si="10"/>
        <v>0</v>
      </c>
      <c r="J30" s="45">
        <f t="shared" si="11"/>
        <v>6.8885431093186136E-3</v>
      </c>
      <c r="K30" s="45">
        <f t="shared" si="12"/>
        <v>2.2001677586309151E-2</v>
      </c>
      <c r="L30" s="45">
        <f t="shared" si="13"/>
        <v>0</v>
      </c>
      <c r="M30" s="45">
        <f t="shared" si="14"/>
        <v>0.19364570055223029</v>
      </c>
      <c r="N30" s="45">
        <f t="shared" si="15"/>
        <v>1.1469256143288217E-2</v>
      </c>
    </row>
    <row r="31" spans="1:14" ht="15.75" thickBot="1" x14ac:dyDescent="0.3">
      <c r="A31" s="49" t="s">
        <v>382</v>
      </c>
      <c r="B31" s="50">
        <f t="shared" si="3"/>
        <v>0</v>
      </c>
      <c r="C31" s="50">
        <f t="shared" si="4"/>
        <v>0.23795369762022017</v>
      </c>
      <c r="D31" s="50">
        <f t="shared" si="5"/>
        <v>1.491629788063108E-3</v>
      </c>
      <c r="E31" s="59">
        <f t="shared" si="6"/>
        <v>4.1018385296071472E-3</v>
      </c>
      <c r="F31" s="59">
        <f t="shared" si="7"/>
        <v>0</v>
      </c>
      <c r="G31" s="59">
        <f t="shared" si="8"/>
        <v>0</v>
      </c>
      <c r="H31" s="59">
        <f t="shared" si="9"/>
        <v>0</v>
      </c>
      <c r="I31" s="59">
        <f t="shared" si="10"/>
        <v>0.38089772945115835</v>
      </c>
      <c r="J31" s="59">
        <f t="shared" si="11"/>
        <v>0</v>
      </c>
      <c r="K31" s="59">
        <f t="shared" si="12"/>
        <v>0</v>
      </c>
      <c r="L31" s="59">
        <f t="shared" si="13"/>
        <v>0</v>
      </c>
      <c r="M31" s="59">
        <f t="shared" si="14"/>
        <v>0</v>
      </c>
      <c r="N31" s="59">
        <f t="shared" si="15"/>
        <v>0</v>
      </c>
    </row>
    <row r="32" spans="1:14" ht="15.75" thickBot="1" x14ac:dyDescent="0.3">
      <c r="A32" s="48" t="s">
        <v>367</v>
      </c>
      <c r="B32" s="47">
        <f t="shared" si="3"/>
        <v>0.87746937856634299</v>
      </c>
      <c r="C32" s="47">
        <f t="shared" si="4"/>
        <v>0.77105239725014674</v>
      </c>
      <c r="D32" s="58">
        <f t="shared" si="5"/>
        <v>0.54271002605588414</v>
      </c>
      <c r="E32" s="60">
        <f t="shared" si="6"/>
        <v>0.57915727086894309</v>
      </c>
      <c r="F32" s="61">
        <f t="shared" si="7"/>
        <v>0.63111370727291349</v>
      </c>
      <c r="G32" s="61">
        <f t="shared" si="8"/>
        <v>0.30736010161597627</v>
      </c>
      <c r="H32" s="61">
        <f t="shared" si="9"/>
        <v>0.82293709964971662</v>
      </c>
      <c r="I32" s="69">
        <f t="shared" si="10"/>
        <v>0.88589394893332962</v>
      </c>
      <c r="J32" s="69">
        <f t="shared" si="11"/>
        <v>0.90304918367145526</v>
      </c>
      <c r="K32" s="69">
        <f t="shared" si="12"/>
        <v>0.70821194233266804</v>
      </c>
      <c r="L32" s="69">
        <f t="shared" si="13"/>
        <v>0.20111257488712236</v>
      </c>
      <c r="M32" s="69">
        <f t="shared" si="14"/>
        <v>0.81491313899221618</v>
      </c>
      <c r="N32" s="69">
        <f t="shared" si="15"/>
        <v>0.85540530591461872</v>
      </c>
    </row>
    <row r="33" spans="1:14" ht="15" x14ac:dyDescent="0.25">
      <c r="A33" s="8" t="s">
        <v>383</v>
      </c>
      <c r="B33" s="30">
        <f t="shared" si="3"/>
        <v>8.786972053474687E-2</v>
      </c>
      <c r="C33" s="30">
        <f t="shared" si="4"/>
        <v>0.20906001744884417</v>
      </c>
      <c r="D33" s="30">
        <f t="shared" si="5"/>
        <v>0.43527992412320987</v>
      </c>
      <c r="E33" s="30">
        <f t="shared" si="6"/>
        <v>0.36348640168647151</v>
      </c>
      <c r="F33" s="30">
        <f t="shared" si="7"/>
        <v>0.26572531193160898</v>
      </c>
      <c r="G33" s="30">
        <f t="shared" si="8"/>
        <v>0.68965916307952857</v>
      </c>
      <c r="H33" s="30">
        <f t="shared" si="9"/>
        <v>0.16537163792579548</v>
      </c>
      <c r="I33" s="30">
        <f t="shared" si="10"/>
        <v>9.3178038548631478E-2</v>
      </c>
      <c r="J33" s="30">
        <f t="shared" si="11"/>
        <v>9.6621850564011819E-2</v>
      </c>
      <c r="K33" s="30">
        <f t="shared" si="12"/>
        <v>0.2411687668772324</v>
      </c>
      <c r="L33" s="30">
        <f t="shared" si="13"/>
        <v>0.78813064240319963</v>
      </c>
      <c r="M33" s="30">
        <f t="shared" si="14"/>
        <v>0.13273033761779487</v>
      </c>
      <c r="N33" s="30">
        <f t="shared" si="15"/>
        <v>0.13219902148097923</v>
      </c>
    </row>
    <row r="34" spans="1:14" ht="15" x14ac:dyDescent="0.25">
      <c r="A34" s="10" t="s">
        <v>384</v>
      </c>
      <c r="B34" s="30">
        <f t="shared" si="3"/>
        <v>2.7095057133998166E-2</v>
      </c>
      <c r="C34" s="30">
        <f t="shared" si="4"/>
        <v>0</v>
      </c>
      <c r="D34" s="30">
        <f t="shared" si="5"/>
        <v>0</v>
      </c>
      <c r="E34" s="30">
        <f t="shared" si="6"/>
        <v>2.4700638440528451E-2</v>
      </c>
      <c r="F34" s="30">
        <f t="shared" si="7"/>
        <v>0</v>
      </c>
      <c r="G34" s="30">
        <f t="shared" si="8"/>
        <v>0</v>
      </c>
      <c r="H34" s="30">
        <f t="shared" si="9"/>
        <v>4.8301209981569141E-3</v>
      </c>
      <c r="I34" s="45">
        <f t="shared" si="10"/>
        <v>0</v>
      </c>
      <c r="J34" s="45">
        <f t="shared" si="11"/>
        <v>0</v>
      </c>
      <c r="K34" s="45">
        <f t="shared" si="12"/>
        <v>0</v>
      </c>
      <c r="L34" s="45">
        <f t="shared" si="13"/>
        <v>0</v>
      </c>
      <c r="M34" s="45">
        <f t="shared" si="14"/>
        <v>4.0928047332834026E-2</v>
      </c>
      <c r="N34" s="45">
        <f t="shared" si="15"/>
        <v>0</v>
      </c>
    </row>
    <row r="35" spans="1:14" ht="15.75" thickBot="1" x14ac:dyDescent="0.3">
      <c r="A35" s="46" t="s">
        <v>385</v>
      </c>
      <c r="B35" s="59">
        <f>+B17/$B$19</f>
        <v>7.5658437649119151E-3</v>
      </c>
      <c r="C35" s="59">
        <f t="shared" si="4"/>
        <v>1.9887585301009082E-2</v>
      </c>
      <c r="D35" s="59">
        <f t="shared" si="5"/>
        <v>2.2010049820905941E-2</v>
      </c>
      <c r="E35" s="59">
        <f t="shared" si="6"/>
        <v>3.2655689004056909E-2</v>
      </c>
      <c r="F35" s="59">
        <f t="shared" si="7"/>
        <v>0.10316098079547752</v>
      </c>
      <c r="G35" s="59">
        <f t="shared" si="8"/>
        <v>2.9807353044950958E-3</v>
      </c>
      <c r="H35" s="59">
        <f t="shared" si="9"/>
        <v>6.8611414263309517E-3</v>
      </c>
      <c r="I35" s="59">
        <f t="shared" si="10"/>
        <v>2.0928012518038958E-2</v>
      </c>
      <c r="J35" s="59">
        <f t="shared" si="11"/>
        <v>3.2896576453288504E-4</v>
      </c>
      <c r="K35" s="59">
        <f t="shared" si="12"/>
        <v>5.061929079009958E-2</v>
      </c>
      <c r="L35" s="59">
        <f t="shared" si="13"/>
        <v>1.0756782709678029E-2</v>
      </c>
      <c r="M35" s="59">
        <f t="shared" si="14"/>
        <v>1.1428476057154897E-2</v>
      </c>
      <c r="N35" s="59">
        <f t="shared" si="15"/>
        <v>1.2395672604402049E-2</v>
      </c>
    </row>
    <row r="36" spans="1:14" ht="15.75" thickBot="1" x14ac:dyDescent="0.3">
      <c r="A36" s="18" t="s">
        <v>368</v>
      </c>
      <c r="B36" s="68">
        <f t="shared" si="3"/>
        <v>0.12253062143365695</v>
      </c>
      <c r="C36" s="60">
        <f t="shared" si="4"/>
        <v>0.22894760274985326</v>
      </c>
      <c r="D36" s="61">
        <f t="shared" si="5"/>
        <v>0.4572899739441158</v>
      </c>
      <c r="E36" s="61">
        <f t="shared" si="6"/>
        <v>0.42084272913105691</v>
      </c>
      <c r="F36" s="61">
        <f t="shared" si="7"/>
        <v>0.36888629272708651</v>
      </c>
      <c r="G36" s="61">
        <f t="shared" si="8"/>
        <v>0.69263989838402373</v>
      </c>
      <c r="H36" s="61">
        <f t="shared" si="9"/>
        <v>0.17706290035028335</v>
      </c>
      <c r="I36" s="69">
        <f t="shared" si="10"/>
        <v>0.11410605106667043</v>
      </c>
      <c r="J36" s="69">
        <f t="shared" si="11"/>
        <v>9.6950816328544687E-2</v>
      </c>
      <c r="K36" s="69">
        <f t="shared" si="12"/>
        <v>0.29178805766733196</v>
      </c>
      <c r="L36" s="69">
        <f t="shared" si="13"/>
        <v>0.79888742511287758</v>
      </c>
      <c r="M36" s="69">
        <f t="shared" si="14"/>
        <v>0.18508686100778379</v>
      </c>
      <c r="N36" s="69">
        <f t="shared" si="15"/>
        <v>0.14459469408538128</v>
      </c>
    </row>
    <row r="37" spans="1:14" ht="15.75" thickBot="1" x14ac:dyDescent="0.3">
      <c r="A37" s="19" t="s">
        <v>3</v>
      </c>
      <c r="B37" s="47">
        <f t="shared" si="3"/>
        <v>1</v>
      </c>
      <c r="C37" s="47">
        <f t="shared" si="4"/>
        <v>1</v>
      </c>
      <c r="D37" s="47">
        <f t="shared" si="5"/>
        <v>1</v>
      </c>
      <c r="E37" s="47">
        <f t="shared" si="6"/>
        <v>1</v>
      </c>
      <c r="F37" s="47">
        <f t="shared" si="7"/>
        <v>1</v>
      </c>
      <c r="G37" s="47">
        <f t="shared" si="8"/>
        <v>1</v>
      </c>
      <c r="H37" s="61">
        <f t="shared" si="9"/>
        <v>1</v>
      </c>
      <c r="I37" s="69">
        <f t="shared" si="10"/>
        <v>1</v>
      </c>
      <c r="J37" s="69">
        <f t="shared" si="11"/>
        <v>1</v>
      </c>
      <c r="K37" s="69">
        <f t="shared" si="12"/>
        <v>1</v>
      </c>
      <c r="L37" s="69">
        <f t="shared" si="13"/>
        <v>1</v>
      </c>
      <c r="M37" s="69">
        <f t="shared" si="14"/>
        <v>1</v>
      </c>
      <c r="N37" s="69">
        <f t="shared" si="15"/>
        <v>1</v>
      </c>
    </row>
  </sheetData>
  <mergeCells count="3">
    <mergeCell ref="A23:N23"/>
    <mergeCell ref="A2:N2"/>
    <mergeCell ref="A3:N3"/>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workbookViewId="0">
      <selection activeCell="I7" sqref="I7"/>
    </sheetView>
  </sheetViews>
  <sheetFormatPr baseColWidth="10" defaultRowHeight="12.75" x14ac:dyDescent="0.2"/>
  <cols>
    <col min="1" max="1" width="35.42578125" bestFit="1" customWidth="1"/>
  </cols>
  <sheetData>
    <row r="1" spans="1:4" ht="15" x14ac:dyDescent="0.2">
      <c r="A1" s="186" t="s">
        <v>433</v>
      </c>
      <c r="B1" s="186"/>
      <c r="C1" s="186"/>
      <c r="D1" s="186"/>
    </row>
    <row r="2" spans="1:4" ht="15" x14ac:dyDescent="0.2">
      <c r="A2" s="187" t="s">
        <v>387</v>
      </c>
      <c r="B2" s="187"/>
      <c r="C2" s="187"/>
      <c r="D2" s="187"/>
    </row>
    <row r="3" spans="1:4" ht="12.75" customHeight="1" x14ac:dyDescent="0.2">
      <c r="A3" s="79" t="s">
        <v>365</v>
      </c>
      <c r="B3" s="56" t="s">
        <v>432</v>
      </c>
      <c r="C3" s="56" t="s">
        <v>432</v>
      </c>
      <c r="D3" s="56" t="s">
        <v>432</v>
      </c>
    </row>
    <row r="4" spans="1:4" ht="15" x14ac:dyDescent="0.25">
      <c r="A4" s="80" t="s">
        <v>366</v>
      </c>
      <c r="B4" s="81" t="s">
        <v>275</v>
      </c>
      <c r="C4" s="81" t="s">
        <v>114</v>
      </c>
      <c r="D4" s="81" t="s">
        <v>348</v>
      </c>
    </row>
    <row r="5" spans="1:4" x14ac:dyDescent="0.2">
      <c r="A5" s="14" t="s">
        <v>352</v>
      </c>
      <c r="B5" s="13">
        <v>342198</v>
      </c>
      <c r="C5" s="13">
        <v>64335</v>
      </c>
      <c r="D5" s="13">
        <v>484997</v>
      </c>
    </row>
    <row r="6" spans="1:4" x14ac:dyDescent="0.2">
      <c r="A6" s="14" t="s">
        <v>354</v>
      </c>
      <c r="B6" s="13">
        <v>169254</v>
      </c>
      <c r="C6" s="13">
        <v>93301</v>
      </c>
      <c r="D6" s="13">
        <v>733290</v>
      </c>
    </row>
    <row r="7" spans="1:4" x14ac:dyDescent="0.2">
      <c r="A7" s="14" t="s">
        <v>355</v>
      </c>
      <c r="B7" s="13">
        <v>1383603</v>
      </c>
      <c r="C7" s="13">
        <v>330620</v>
      </c>
      <c r="D7" s="13">
        <v>3600390</v>
      </c>
    </row>
    <row r="8" spans="1:4" x14ac:dyDescent="0.2">
      <c r="A8" s="14" t="s">
        <v>357</v>
      </c>
      <c r="B8" s="13">
        <v>1478973</v>
      </c>
      <c r="C8" s="13">
        <v>381012</v>
      </c>
      <c r="D8" s="13">
        <v>3585276</v>
      </c>
    </row>
    <row r="9" spans="1:4" x14ac:dyDescent="0.2">
      <c r="A9" s="14" t="s">
        <v>359</v>
      </c>
      <c r="B9" s="13">
        <v>3883656</v>
      </c>
      <c r="C9" s="13">
        <v>2075638</v>
      </c>
      <c r="D9" s="13">
        <v>4391587</v>
      </c>
    </row>
    <row r="10" spans="1:4" x14ac:dyDescent="0.2">
      <c r="A10" s="32" t="s">
        <v>367</v>
      </c>
      <c r="B10" s="33">
        <f>SUM(B5:B9)</f>
        <v>7257684</v>
      </c>
      <c r="C10" s="33">
        <f t="shared" ref="C10:D10" si="0">SUM(C5:C9)</f>
        <v>2944906</v>
      </c>
      <c r="D10" s="33">
        <f t="shared" si="0"/>
        <v>12795540</v>
      </c>
    </row>
    <row r="11" spans="1:4" x14ac:dyDescent="0.2">
      <c r="A11" s="14" t="s">
        <v>360</v>
      </c>
      <c r="B11" s="13">
        <v>169471</v>
      </c>
      <c r="C11" s="13">
        <v>9159</v>
      </c>
      <c r="D11" s="13">
        <v>453140</v>
      </c>
    </row>
    <row r="12" spans="1:4" x14ac:dyDescent="0.2">
      <c r="A12" s="14" t="s">
        <v>361</v>
      </c>
      <c r="B12" s="13">
        <v>0</v>
      </c>
      <c r="C12" s="13">
        <v>0</v>
      </c>
      <c r="D12" s="13">
        <v>76198</v>
      </c>
    </row>
    <row r="13" spans="1:4" x14ac:dyDescent="0.2">
      <c r="A13" s="14" t="s">
        <v>362</v>
      </c>
      <c r="B13" s="13">
        <v>2699</v>
      </c>
      <c r="C13" s="13">
        <v>6356</v>
      </c>
      <c r="D13" s="13">
        <v>9492</v>
      </c>
    </row>
    <row r="14" spans="1:4" x14ac:dyDescent="0.2">
      <c r="A14" s="32" t="s">
        <v>368</v>
      </c>
      <c r="B14" s="33">
        <f>SUM(B11:B13)</f>
        <v>172170</v>
      </c>
      <c r="C14" s="33">
        <f>SUM(C11:C13)</f>
        <v>15515</v>
      </c>
      <c r="D14" s="33">
        <f t="shared" ref="D14" si="1">SUM(D11:D13)</f>
        <v>538830</v>
      </c>
    </row>
    <row r="15" spans="1:4" x14ac:dyDescent="0.2">
      <c r="A15" s="32" t="s">
        <v>3</v>
      </c>
      <c r="B15" s="33">
        <f>+B14+B10</f>
        <v>7429854</v>
      </c>
      <c r="C15" s="33">
        <f>+C14+C10</f>
        <v>2960421</v>
      </c>
      <c r="D15" s="33">
        <f t="shared" ref="D15" si="2">+D14+D10</f>
        <v>13334370</v>
      </c>
    </row>
    <row r="16" spans="1:4" x14ac:dyDescent="0.2">
      <c r="A16" s="14" t="s">
        <v>363</v>
      </c>
      <c r="B16" s="13">
        <v>815</v>
      </c>
      <c r="C16" s="13">
        <v>46</v>
      </c>
      <c r="D16" s="13">
        <v>906</v>
      </c>
    </row>
    <row r="17" spans="1:4" x14ac:dyDescent="0.2">
      <c r="A17" s="14" t="s">
        <v>364</v>
      </c>
      <c r="B17" s="13">
        <v>3</v>
      </c>
      <c r="C17" s="13">
        <v>1</v>
      </c>
      <c r="D17" s="13">
        <v>2</v>
      </c>
    </row>
    <row r="18" spans="1:4" x14ac:dyDescent="0.2">
      <c r="B18" s="4"/>
      <c r="C18" s="4"/>
      <c r="D18" s="4"/>
    </row>
    <row r="19" spans="1:4" x14ac:dyDescent="0.2">
      <c r="A19" s="182" t="s">
        <v>392</v>
      </c>
      <c r="B19" s="182"/>
      <c r="C19" s="182"/>
      <c r="D19" s="182"/>
    </row>
    <row r="20" spans="1:4" ht="15" x14ac:dyDescent="0.25">
      <c r="A20" s="44" t="s">
        <v>375</v>
      </c>
      <c r="B20" s="45">
        <f>+B5/$B$15</f>
        <v>4.6057163438204846E-2</v>
      </c>
      <c r="C20" s="45">
        <f>+C5/$C$15</f>
        <v>2.1731706402569093E-2</v>
      </c>
      <c r="D20" s="45">
        <f>+D5/$D$15</f>
        <v>3.6371947081114443E-2</v>
      </c>
    </row>
    <row r="21" spans="1:4" ht="15" x14ac:dyDescent="0.25">
      <c r="A21" s="10" t="s">
        <v>377</v>
      </c>
      <c r="B21" s="45">
        <f t="shared" ref="B21:B30" si="3">+B6/$B$15</f>
        <v>2.2780259208323609E-2</v>
      </c>
      <c r="C21" s="45">
        <f t="shared" ref="C21:C30" si="4">+C6/$C$15</f>
        <v>3.1516125578085009E-2</v>
      </c>
      <c r="D21" s="45">
        <f t="shared" ref="D21:D30" si="5">+D6/$D$15</f>
        <v>5.4992474335120445E-2</v>
      </c>
    </row>
    <row r="22" spans="1:4" ht="15" x14ac:dyDescent="0.25">
      <c r="A22" s="10" t="s">
        <v>378</v>
      </c>
      <c r="B22" s="45">
        <f t="shared" si="3"/>
        <v>0.18622209803853482</v>
      </c>
      <c r="C22" s="45">
        <f t="shared" si="4"/>
        <v>0.11168006172095117</v>
      </c>
      <c r="D22" s="45">
        <f t="shared" si="5"/>
        <v>0.27000825685802926</v>
      </c>
    </row>
    <row r="23" spans="1:4" ht="15" x14ac:dyDescent="0.25">
      <c r="A23" s="10" t="s">
        <v>380</v>
      </c>
      <c r="B23" s="45">
        <f t="shared" si="3"/>
        <v>0.1990581510753778</v>
      </c>
      <c r="C23" s="45">
        <f t="shared" si="4"/>
        <v>0.12870196502456915</v>
      </c>
      <c r="D23" s="45">
        <f t="shared" si="5"/>
        <v>0.26887479498468991</v>
      </c>
    </row>
    <row r="24" spans="1:4" ht="15.75" thickBot="1" x14ac:dyDescent="0.3">
      <c r="A24" s="49" t="s">
        <v>382</v>
      </c>
      <c r="B24" s="45">
        <f t="shared" si="3"/>
        <v>0.52270959833127273</v>
      </c>
      <c r="C24" s="45">
        <f t="shared" si="4"/>
        <v>0.70112933261857013</v>
      </c>
      <c r="D24" s="45">
        <f t="shared" si="5"/>
        <v>0.32934341854920779</v>
      </c>
    </row>
    <row r="25" spans="1:4" ht="15.75" thickBot="1" x14ac:dyDescent="0.3">
      <c r="A25" s="48" t="s">
        <v>367</v>
      </c>
      <c r="B25" s="74">
        <f t="shared" si="3"/>
        <v>0.97682727009171377</v>
      </c>
      <c r="C25" s="74">
        <f t="shared" si="4"/>
        <v>0.99475919134474455</v>
      </c>
      <c r="D25" s="74">
        <f t="shared" si="5"/>
        <v>0.95959089180816193</v>
      </c>
    </row>
    <row r="26" spans="1:4" ht="15" x14ac:dyDescent="0.25">
      <c r="A26" s="8" t="s">
        <v>383</v>
      </c>
      <c r="B26" s="45">
        <f t="shared" si="3"/>
        <v>2.2809465704171306E-2</v>
      </c>
      <c r="C26" s="45">
        <f t="shared" si="4"/>
        <v>3.0938167240402632E-3</v>
      </c>
      <c r="D26" s="45">
        <f t="shared" si="5"/>
        <v>3.3982857832803498E-2</v>
      </c>
    </row>
    <row r="27" spans="1:4" ht="15" x14ac:dyDescent="0.25">
      <c r="A27" s="10" t="s">
        <v>384</v>
      </c>
      <c r="B27" s="45">
        <f t="shared" si="3"/>
        <v>0</v>
      </c>
      <c r="C27" s="45">
        <f t="shared" si="4"/>
        <v>0</v>
      </c>
      <c r="D27" s="45">
        <f t="shared" si="5"/>
        <v>5.7144057049564392E-3</v>
      </c>
    </row>
    <row r="28" spans="1:4" ht="15.75" thickBot="1" x14ac:dyDescent="0.3">
      <c r="A28" s="46" t="s">
        <v>385</v>
      </c>
      <c r="B28" s="45">
        <f t="shared" si="3"/>
        <v>3.632642041149126E-4</v>
      </c>
      <c r="C28" s="45">
        <f t="shared" si="4"/>
        <v>2.1469919312151887E-3</v>
      </c>
      <c r="D28" s="45">
        <f t="shared" si="5"/>
        <v>7.1184465407814538E-4</v>
      </c>
    </row>
    <row r="29" spans="1:4" ht="15.75" thickBot="1" x14ac:dyDescent="0.3">
      <c r="A29" s="18" t="s">
        <v>368</v>
      </c>
      <c r="B29" s="74">
        <f t="shared" si="3"/>
        <v>2.317272990828622E-2</v>
      </c>
      <c r="C29" s="74">
        <f t="shared" si="4"/>
        <v>5.2408086552554519E-3</v>
      </c>
      <c r="D29" s="74">
        <f t="shared" si="5"/>
        <v>4.0409108191838086E-2</v>
      </c>
    </row>
    <row r="30" spans="1:4" ht="15.75" thickBot="1" x14ac:dyDescent="0.3">
      <c r="A30" s="19" t="s">
        <v>3</v>
      </c>
      <c r="B30" s="74">
        <f t="shared" si="3"/>
        <v>1</v>
      </c>
      <c r="C30" s="74">
        <f t="shared" si="4"/>
        <v>1</v>
      </c>
      <c r="D30" s="74">
        <f t="shared" si="5"/>
        <v>1</v>
      </c>
    </row>
  </sheetData>
  <mergeCells count="3">
    <mergeCell ref="A19:D19"/>
    <mergeCell ref="A1:D1"/>
    <mergeCell ref="A2:D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9"/>
  <sheetViews>
    <sheetView workbookViewId="0">
      <selection sqref="A1:D1"/>
    </sheetView>
  </sheetViews>
  <sheetFormatPr baseColWidth="10" defaultColWidth="9.140625" defaultRowHeight="12.75" x14ac:dyDescent="0.2"/>
  <cols>
    <col min="1" max="1" width="13.28515625" bestFit="1" customWidth="1"/>
    <col min="2" max="2" width="10.42578125" bestFit="1" customWidth="1"/>
    <col min="3" max="3" width="111.28515625" bestFit="1" customWidth="1"/>
    <col min="4" max="4" width="5.85546875" bestFit="1" customWidth="1"/>
  </cols>
  <sheetData>
    <row r="1" spans="1:4" ht="21" x14ac:dyDescent="0.35">
      <c r="A1" s="154" t="s">
        <v>434</v>
      </c>
      <c r="B1" s="154"/>
      <c r="C1" s="154"/>
      <c r="D1" s="154"/>
    </row>
    <row r="2" spans="1:4" ht="13.5" thickBot="1" x14ac:dyDescent="0.25">
      <c r="A2" s="27" t="s">
        <v>2</v>
      </c>
      <c r="B2" s="27" t="s">
        <v>388</v>
      </c>
      <c r="C2" s="27" t="s">
        <v>1</v>
      </c>
      <c r="D2" s="27" t="s">
        <v>0</v>
      </c>
    </row>
    <row r="3" spans="1:4" x14ac:dyDescent="0.2">
      <c r="A3" s="23" t="s">
        <v>293</v>
      </c>
      <c r="B3" s="23" t="s">
        <v>98</v>
      </c>
      <c r="C3" s="23" t="s">
        <v>292</v>
      </c>
      <c r="D3" s="23" t="s">
        <v>291</v>
      </c>
    </row>
    <row r="4" spans="1:4" x14ac:dyDescent="0.2">
      <c r="A4" s="22" t="s">
        <v>186</v>
      </c>
      <c r="B4" s="22" t="s">
        <v>98</v>
      </c>
      <c r="C4" s="22" t="s">
        <v>185</v>
      </c>
      <c r="D4" s="22" t="s">
        <v>184</v>
      </c>
    </row>
    <row r="5" spans="1:4" ht="13.5" thickBot="1" x14ac:dyDescent="0.25">
      <c r="A5" s="24" t="s">
        <v>186</v>
      </c>
      <c r="B5" s="24" t="s">
        <v>98</v>
      </c>
      <c r="C5" s="24" t="s">
        <v>292</v>
      </c>
      <c r="D5" s="24" t="s">
        <v>291</v>
      </c>
    </row>
    <row r="6" spans="1:4" ht="13.5" thickBot="1" x14ac:dyDescent="0.25">
      <c r="A6" s="24" t="s">
        <v>263</v>
      </c>
      <c r="B6" s="24" t="s">
        <v>255</v>
      </c>
      <c r="C6" s="24" t="s">
        <v>261</v>
      </c>
      <c r="D6" s="24" t="s">
        <v>260</v>
      </c>
    </row>
    <row r="7" spans="1:4" x14ac:dyDescent="0.2">
      <c r="A7" s="23" t="s">
        <v>241</v>
      </c>
      <c r="B7" s="23" t="s">
        <v>240</v>
      </c>
      <c r="C7" s="23" t="s">
        <v>239</v>
      </c>
      <c r="D7" s="23" t="s">
        <v>238</v>
      </c>
    </row>
    <row r="8" spans="1:4" x14ac:dyDescent="0.2">
      <c r="A8" s="22" t="s">
        <v>241</v>
      </c>
      <c r="B8" s="22" t="s">
        <v>255</v>
      </c>
      <c r="C8" s="22" t="s">
        <v>254</v>
      </c>
      <c r="D8" s="22" t="s">
        <v>253</v>
      </c>
    </row>
    <row r="9" spans="1:4" x14ac:dyDescent="0.2">
      <c r="A9" s="22" t="s">
        <v>241</v>
      </c>
      <c r="B9" s="22" t="s">
        <v>255</v>
      </c>
      <c r="C9" s="22" t="s">
        <v>261</v>
      </c>
      <c r="D9" s="22" t="s">
        <v>260</v>
      </c>
    </row>
    <row r="10" spans="1:4" x14ac:dyDescent="0.2">
      <c r="A10" s="22" t="s">
        <v>241</v>
      </c>
      <c r="B10" s="22" t="s">
        <v>240</v>
      </c>
      <c r="C10" s="22" t="s">
        <v>274</v>
      </c>
      <c r="D10" s="22" t="s">
        <v>273</v>
      </c>
    </row>
    <row r="11" spans="1:4" x14ac:dyDescent="0.2">
      <c r="A11" s="22" t="s">
        <v>241</v>
      </c>
      <c r="B11" s="22" t="s">
        <v>240</v>
      </c>
      <c r="C11" s="22" t="s">
        <v>305</v>
      </c>
      <c r="D11" s="22" t="s">
        <v>304</v>
      </c>
    </row>
    <row r="12" spans="1:4" x14ac:dyDescent="0.2">
      <c r="A12" s="22" t="s">
        <v>241</v>
      </c>
      <c r="B12" s="22" t="s">
        <v>240</v>
      </c>
      <c r="C12" s="22" t="s">
        <v>332</v>
      </c>
      <c r="D12" s="22" t="s">
        <v>331</v>
      </c>
    </row>
    <row r="13" spans="1:4" x14ac:dyDescent="0.2">
      <c r="A13" s="22" t="s">
        <v>241</v>
      </c>
      <c r="B13" s="22" t="s">
        <v>240</v>
      </c>
      <c r="C13" s="22" t="s">
        <v>334</v>
      </c>
      <c r="D13" s="22" t="s">
        <v>333</v>
      </c>
    </row>
    <row r="14" spans="1:4" ht="13.5" thickBot="1" x14ac:dyDescent="0.25">
      <c r="A14" s="24" t="s">
        <v>241</v>
      </c>
      <c r="B14" s="24" t="s">
        <v>240</v>
      </c>
      <c r="C14" s="24" t="s">
        <v>340</v>
      </c>
      <c r="D14" s="24" t="s">
        <v>339</v>
      </c>
    </row>
    <row r="15" spans="1:4" x14ac:dyDescent="0.2">
      <c r="A15" s="23" t="s">
        <v>256</v>
      </c>
      <c r="B15" s="23" t="s">
        <v>255</v>
      </c>
      <c r="C15" s="23" t="s">
        <v>254</v>
      </c>
      <c r="D15" s="23" t="s">
        <v>253</v>
      </c>
    </row>
    <row r="16" spans="1:4" x14ac:dyDescent="0.2">
      <c r="A16" s="22" t="s">
        <v>256</v>
      </c>
      <c r="B16" s="22" t="s">
        <v>255</v>
      </c>
      <c r="C16" s="22" t="s">
        <v>261</v>
      </c>
      <c r="D16" s="22" t="s">
        <v>260</v>
      </c>
    </row>
    <row r="17" spans="1:4" x14ac:dyDescent="0.2">
      <c r="A17" s="22" t="s">
        <v>256</v>
      </c>
      <c r="B17" s="22" t="s">
        <v>240</v>
      </c>
      <c r="C17" s="22" t="s">
        <v>274</v>
      </c>
      <c r="D17" s="22" t="s">
        <v>273</v>
      </c>
    </row>
    <row r="18" spans="1:4" x14ac:dyDescent="0.2">
      <c r="A18" s="22" t="s">
        <v>256</v>
      </c>
      <c r="B18" s="22" t="s">
        <v>240</v>
      </c>
      <c r="C18" s="22" t="s">
        <v>297</v>
      </c>
      <c r="D18" s="22" t="s">
        <v>296</v>
      </c>
    </row>
    <row r="19" spans="1:4" x14ac:dyDescent="0.2">
      <c r="A19" s="22" t="s">
        <v>256</v>
      </c>
      <c r="B19" s="22" t="s">
        <v>240</v>
      </c>
      <c r="C19" s="22" t="s">
        <v>303</v>
      </c>
      <c r="D19" s="22" t="s">
        <v>302</v>
      </c>
    </row>
    <row r="20" spans="1:4" x14ac:dyDescent="0.2">
      <c r="A20" s="22" t="s">
        <v>256</v>
      </c>
      <c r="B20" s="22" t="s">
        <v>240</v>
      </c>
      <c r="C20" s="22" t="s">
        <v>305</v>
      </c>
      <c r="D20" s="22" t="s">
        <v>304</v>
      </c>
    </row>
    <row r="21" spans="1:4" x14ac:dyDescent="0.2">
      <c r="A21" s="22" t="s">
        <v>256</v>
      </c>
      <c r="B21" s="22" t="s">
        <v>240</v>
      </c>
      <c r="C21" s="22" t="s">
        <v>311</v>
      </c>
      <c r="D21" s="22" t="s">
        <v>310</v>
      </c>
    </row>
    <row r="22" spans="1:4" x14ac:dyDescent="0.2">
      <c r="A22" s="22" t="s">
        <v>256</v>
      </c>
      <c r="B22" s="22" t="s">
        <v>240</v>
      </c>
      <c r="C22" s="22" t="s">
        <v>322</v>
      </c>
      <c r="D22" s="22" t="s">
        <v>321</v>
      </c>
    </row>
    <row r="23" spans="1:4" x14ac:dyDescent="0.2">
      <c r="A23" s="22" t="s">
        <v>256</v>
      </c>
      <c r="B23" s="22" t="s">
        <v>240</v>
      </c>
      <c r="C23" s="22" t="s">
        <v>334</v>
      </c>
      <c r="D23" s="22" t="s">
        <v>333</v>
      </c>
    </row>
    <row r="24" spans="1:4" x14ac:dyDescent="0.2">
      <c r="A24" s="22" t="s">
        <v>256</v>
      </c>
      <c r="B24" s="22" t="s">
        <v>240</v>
      </c>
      <c r="C24" s="22" t="s">
        <v>336</v>
      </c>
      <c r="D24" s="22" t="s">
        <v>335</v>
      </c>
    </row>
    <row r="25" spans="1:4" x14ac:dyDescent="0.2">
      <c r="A25" s="22" t="s">
        <v>256</v>
      </c>
      <c r="B25" s="22" t="s">
        <v>240</v>
      </c>
      <c r="C25" s="22" t="s">
        <v>340</v>
      </c>
      <c r="D25" s="22" t="s">
        <v>339</v>
      </c>
    </row>
    <row r="26" spans="1:4" ht="13.5" thickBot="1" x14ac:dyDescent="0.25">
      <c r="A26" s="24" t="s">
        <v>256</v>
      </c>
      <c r="B26" s="24" t="s">
        <v>255</v>
      </c>
      <c r="C26" s="24" t="s">
        <v>350</v>
      </c>
      <c r="D26" s="24" t="s">
        <v>349</v>
      </c>
    </row>
    <row r="27" spans="1:4" x14ac:dyDescent="0.2">
      <c r="A27" s="23" t="s">
        <v>265</v>
      </c>
      <c r="B27" s="23" t="s">
        <v>255</v>
      </c>
      <c r="C27" s="23" t="s">
        <v>261</v>
      </c>
      <c r="D27" s="23" t="s">
        <v>260</v>
      </c>
    </row>
    <row r="28" spans="1:4" x14ac:dyDescent="0.2">
      <c r="A28" s="22" t="s">
        <v>265</v>
      </c>
      <c r="B28" s="22" t="s">
        <v>240</v>
      </c>
      <c r="C28" s="22" t="s">
        <v>334</v>
      </c>
      <c r="D28" s="22" t="s">
        <v>333</v>
      </c>
    </row>
    <row r="29" spans="1:4" ht="13.5" thickBot="1" x14ac:dyDescent="0.25">
      <c r="A29" s="24" t="s">
        <v>265</v>
      </c>
      <c r="B29" s="24" t="s">
        <v>240</v>
      </c>
      <c r="C29" s="24" t="s">
        <v>340</v>
      </c>
      <c r="D29" s="24" t="s">
        <v>339</v>
      </c>
    </row>
    <row r="30" spans="1:4" x14ac:dyDescent="0.2">
      <c r="A30" s="23" t="s">
        <v>259</v>
      </c>
      <c r="B30" s="23" t="s">
        <v>240</v>
      </c>
      <c r="C30" s="23" t="s">
        <v>258</v>
      </c>
      <c r="D30" s="23" t="s">
        <v>257</v>
      </c>
    </row>
    <row r="31" spans="1:4" x14ac:dyDescent="0.2">
      <c r="A31" s="22" t="s">
        <v>259</v>
      </c>
      <c r="B31" s="22" t="s">
        <v>240</v>
      </c>
      <c r="C31" s="22" t="s">
        <v>295</v>
      </c>
      <c r="D31" s="22" t="s">
        <v>294</v>
      </c>
    </row>
    <row r="32" spans="1:4" ht="13.5" thickBot="1" x14ac:dyDescent="0.25">
      <c r="A32" s="24" t="s">
        <v>259</v>
      </c>
      <c r="B32" s="24" t="s">
        <v>235</v>
      </c>
      <c r="C32" s="24" t="s">
        <v>338</v>
      </c>
      <c r="D32" s="24" t="s">
        <v>337</v>
      </c>
    </row>
    <row r="33" spans="1:4" x14ac:dyDescent="0.2">
      <c r="A33" s="23" t="s">
        <v>266</v>
      </c>
      <c r="B33" s="23" t="s">
        <v>255</v>
      </c>
      <c r="C33" s="23" t="s">
        <v>261</v>
      </c>
      <c r="D33" s="23" t="s">
        <v>260</v>
      </c>
    </row>
    <row r="34" spans="1:4" ht="13.5" thickBot="1" x14ac:dyDescent="0.25">
      <c r="A34" s="24" t="s">
        <v>266</v>
      </c>
      <c r="B34" s="24" t="s">
        <v>240</v>
      </c>
      <c r="C34" s="24" t="s">
        <v>295</v>
      </c>
      <c r="D34" s="24" t="s">
        <v>294</v>
      </c>
    </row>
    <row r="35" spans="1:4" x14ac:dyDescent="0.2">
      <c r="A35" s="23" t="s">
        <v>284</v>
      </c>
      <c r="B35" s="23" t="s">
        <v>240</v>
      </c>
      <c r="C35" s="23" t="s">
        <v>283</v>
      </c>
      <c r="D35" s="23" t="s">
        <v>282</v>
      </c>
    </row>
    <row r="36" spans="1:4" ht="13.5" thickBot="1" x14ac:dyDescent="0.25">
      <c r="A36" s="24" t="s">
        <v>284</v>
      </c>
      <c r="B36" s="24" t="s">
        <v>240</v>
      </c>
      <c r="C36" s="24" t="s">
        <v>295</v>
      </c>
      <c r="D36" s="24" t="s">
        <v>294</v>
      </c>
    </row>
    <row r="37" spans="1:4" x14ac:dyDescent="0.2">
      <c r="A37" s="23" t="s">
        <v>13</v>
      </c>
      <c r="B37" s="23" t="s">
        <v>10</v>
      </c>
      <c r="C37" s="23" t="s">
        <v>9</v>
      </c>
      <c r="D37" s="23" t="s">
        <v>8</v>
      </c>
    </row>
    <row r="38" spans="1:4" ht="13.5" thickBot="1" x14ac:dyDescent="0.25">
      <c r="A38" s="24" t="s">
        <v>13</v>
      </c>
      <c r="B38" s="24" t="s">
        <v>98</v>
      </c>
      <c r="C38" s="24" t="s">
        <v>213</v>
      </c>
      <c r="D38" s="24" t="s">
        <v>212</v>
      </c>
    </row>
    <row r="39" spans="1:4" ht="13.5" thickBot="1" x14ac:dyDescent="0.25">
      <c r="A39" s="24" t="s">
        <v>122</v>
      </c>
      <c r="B39" s="24" t="s">
        <v>98</v>
      </c>
      <c r="C39" s="24" t="s">
        <v>351</v>
      </c>
      <c r="D39" s="24" t="s">
        <v>119</v>
      </c>
    </row>
    <row r="40" spans="1:4" ht="13.5" thickBot="1" x14ac:dyDescent="0.25">
      <c r="A40" s="24" t="s">
        <v>232</v>
      </c>
      <c r="B40" s="24" t="s">
        <v>98</v>
      </c>
      <c r="C40" s="24" t="s">
        <v>231</v>
      </c>
      <c r="D40" s="24" t="s">
        <v>230</v>
      </c>
    </row>
    <row r="41" spans="1:4" x14ac:dyDescent="0.2">
      <c r="A41" s="23" t="s">
        <v>275</v>
      </c>
      <c r="B41" s="23" t="s">
        <v>240</v>
      </c>
      <c r="C41" s="23" t="s">
        <v>274</v>
      </c>
      <c r="D41" s="23" t="s">
        <v>273</v>
      </c>
    </row>
    <row r="42" spans="1:4" ht="13.5" thickBot="1" x14ac:dyDescent="0.25">
      <c r="A42" s="24" t="s">
        <v>275</v>
      </c>
      <c r="B42" s="24" t="s">
        <v>235</v>
      </c>
      <c r="C42" s="24" t="s">
        <v>330</v>
      </c>
      <c r="D42" s="24" t="s">
        <v>329</v>
      </c>
    </row>
    <row r="43" spans="1:4" x14ac:dyDescent="0.2">
      <c r="A43" s="23" t="s">
        <v>27</v>
      </c>
      <c r="B43" s="23" t="s">
        <v>10</v>
      </c>
      <c r="C43" s="23" t="s">
        <v>25</v>
      </c>
      <c r="D43" s="23" t="s">
        <v>24</v>
      </c>
    </row>
    <row r="44" spans="1:4" ht="13.5" thickBot="1" x14ac:dyDescent="0.25">
      <c r="A44" s="24" t="s">
        <v>27</v>
      </c>
      <c r="B44" s="24" t="s">
        <v>10</v>
      </c>
      <c r="C44" s="24" t="s">
        <v>42</v>
      </c>
      <c r="D44" s="24" t="s">
        <v>41</v>
      </c>
    </row>
    <row r="45" spans="1:4" x14ac:dyDescent="0.2">
      <c r="A45" s="23" t="s">
        <v>287</v>
      </c>
      <c r="B45" s="23" t="s">
        <v>174</v>
      </c>
      <c r="C45" s="23" t="s">
        <v>286</v>
      </c>
      <c r="D45" s="23" t="s">
        <v>285</v>
      </c>
    </row>
    <row r="46" spans="1:4" ht="13.5" thickBot="1" x14ac:dyDescent="0.25">
      <c r="A46" s="24" t="s">
        <v>287</v>
      </c>
      <c r="B46" s="24" t="s">
        <v>174</v>
      </c>
      <c r="C46" s="24" t="s">
        <v>313</v>
      </c>
      <c r="D46" s="24" t="s">
        <v>312</v>
      </c>
    </row>
    <row r="47" spans="1:4" x14ac:dyDescent="0.2">
      <c r="A47" s="23" t="s">
        <v>264</v>
      </c>
      <c r="B47" s="23" t="s">
        <v>255</v>
      </c>
      <c r="C47" s="23" t="s">
        <v>261</v>
      </c>
      <c r="D47" s="23" t="s">
        <v>260</v>
      </c>
    </row>
    <row r="48" spans="1:4" ht="13.5" thickBot="1" x14ac:dyDescent="0.25">
      <c r="A48" s="24" t="s">
        <v>264</v>
      </c>
      <c r="B48" s="24" t="s">
        <v>240</v>
      </c>
      <c r="C48" s="24" t="s">
        <v>334</v>
      </c>
      <c r="D48" s="24" t="s">
        <v>333</v>
      </c>
    </row>
    <row r="49" spans="1:4" x14ac:dyDescent="0.2">
      <c r="A49" s="23" t="s">
        <v>125</v>
      </c>
      <c r="B49" s="23" t="s">
        <v>98</v>
      </c>
      <c r="C49" s="23" t="s">
        <v>124</v>
      </c>
      <c r="D49" s="23" t="s">
        <v>123</v>
      </c>
    </row>
    <row r="50" spans="1:4" ht="13.5" thickBot="1" x14ac:dyDescent="0.25">
      <c r="A50" s="24" t="s">
        <v>125</v>
      </c>
      <c r="B50" s="24" t="s">
        <v>98</v>
      </c>
      <c r="C50" s="24" t="s">
        <v>177</v>
      </c>
      <c r="D50" s="24" t="s">
        <v>176</v>
      </c>
    </row>
    <row r="51" spans="1:4" ht="13.5" thickBot="1" x14ac:dyDescent="0.25">
      <c r="A51" s="24" t="s">
        <v>164</v>
      </c>
      <c r="B51" s="24" t="s">
        <v>98</v>
      </c>
      <c r="C51" s="24" t="s">
        <v>163</v>
      </c>
      <c r="D51" s="24" t="s">
        <v>162</v>
      </c>
    </row>
    <row r="52" spans="1:4" x14ac:dyDescent="0.2">
      <c r="A52" s="23" t="s">
        <v>86</v>
      </c>
      <c r="B52" s="23" t="s">
        <v>80</v>
      </c>
      <c r="C52" s="23" t="s">
        <v>83</v>
      </c>
      <c r="D52" s="23" t="s">
        <v>82</v>
      </c>
    </row>
    <row r="53" spans="1:4" x14ac:dyDescent="0.2">
      <c r="A53" s="22" t="s">
        <v>86</v>
      </c>
      <c r="B53" s="22" t="s">
        <v>159</v>
      </c>
      <c r="C53" s="22" t="s">
        <v>158</v>
      </c>
      <c r="D53" s="22" t="s">
        <v>157</v>
      </c>
    </row>
    <row r="54" spans="1:4" x14ac:dyDescent="0.2">
      <c r="A54" s="22" t="s">
        <v>86</v>
      </c>
      <c r="B54" s="22" t="s">
        <v>174</v>
      </c>
      <c r="C54" s="22" t="s">
        <v>173</v>
      </c>
      <c r="D54" s="22" t="s">
        <v>172</v>
      </c>
    </row>
    <row r="55" spans="1:4" x14ac:dyDescent="0.2">
      <c r="A55" s="22" t="s">
        <v>86</v>
      </c>
      <c r="B55" s="22" t="s">
        <v>98</v>
      </c>
      <c r="C55" s="22" t="s">
        <v>177</v>
      </c>
      <c r="D55" s="22" t="s">
        <v>176</v>
      </c>
    </row>
    <row r="56" spans="1:4" x14ac:dyDescent="0.2">
      <c r="A56" s="22" t="s">
        <v>86</v>
      </c>
      <c r="B56" s="22" t="s">
        <v>80</v>
      </c>
      <c r="C56" s="22" t="s">
        <v>207</v>
      </c>
      <c r="D56" s="22" t="s">
        <v>206</v>
      </c>
    </row>
    <row r="57" spans="1:4" ht="13.5" thickBot="1" x14ac:dyDescent="0.25">
      <c r="A57" s="24" t="s">
        <v>86</v>
      </c>
      <c r="B57" s="24" t="s">
        <v>98</v>
      </c>
      <c r="C57" s="24" t="s">
        <v>292</v>
      </c>
      <c r="D57" s="24" t="s">
        <v>291</v>
      </c>
    </row>
    <row r="58" spans="1:4" x14ac:dyDescent="0.2">
      <c r="A58" s="23" t="s">
        <v>134</v>
      </c>
      <c r="B58" s="23" t="s">
        <v>98</v>
      </c>
      <c r="C58" s="23" t="s">
        <v>133</v>
      </c>
      <c r="D58" s="23" t="s">
        <v>132</v>
      </c>
    </row>
    <row r="59" spans="1:4" x14ac:dyDescent="0.2">
      <c r="A59" s="22" t="s">
        <v>134</v>
      </c>
      <c r="B59" s="22" t="s">
        <v>98</v>
      </c>
      <c r="C59" s="22" t="s">
        <v>136</v>
      </c>
      <c r="D59" s="22" t="s">
        <v>135</v>
      </c>
    </row>
    <row r="60" spans="1:4" x14ac:dyDescent="0.2">
      <c r="A60" s="22" t="s">
        <v>134</v>
      </c>
      <c r="B60" s="22" t="s">
        <v>98</v>
      </c>
      <c r="C60" s="22" t="s">
        <v>154</v>
      </c>
      <c r="D60" s="22" t="s">
        <v>153</v>
      </c>
    </row>
    <row r="61" spans="1:4" x14ac:dyDescent="0.2">
      <c r="A61" s="22" t="s">
        <v>134</v>
      </c>
      <c r="B61" s="22" t="s">
        <v>98</v>
      </c>
      <c r="C61" s="22" t="s">
        <v>177</v>
      </c>
      <c r="D61" s="22" t="s">
        <v>176</v>
      </c>
    </row>
    <row r="62" spans="1:4" x14ac:dyDescent="0.2">
      <c r="A62" s="22" t="s">
        <v>134</v>
      </c>
      <c r="B62" s="22" t="s">
        <v>98</v>
      </c>
      <c r="C62" s="22" t="s">
        <v>185</v>
      </c>
      <c r="D62" s="22" t="s">
        <v>184</v>
      </c>
    </row>
    <row r="63" spans="1:4" x14ac:dyDescent="0.2">
      <c r="A63" s="22" t="s">
        <v>134</v>
      </c>
      <c r="B63" s="22" t="s">
        <v>98</v>
      </c>
      <c r="C63" s="22" t="s">
        <v>205</v>
      </c>
      <c r="D63" s="22" t="s">
        <v>204</v>
      </c>
    </row>
    <row r="64" spans="1:4" x14ac:dyDescent="0.2">
      <c r="A64" s="22" t="s">
        <v>134</v>
      </c>
      <c r="B64" s="22" t="s">
        <v>98</v>
      </c>
      <c r="C64" s="22" t="s">
        <v>224</v>
      </c>
      <c r="D64" s="22" t="s">
        <v>223</v>
      </c>
    </row>
    <row r="65" spans="1:4" ht="13.5" thickBot="1" x14ac:dyDescent="0.25">
      <c r="A65" s="24" t="s">
        <v>134</v>
      </c>
      <c r="B65" s="24" t="s">
        <v>98</v>
      </c>
      <c r="C65" s="24" t="s">
        <v>292</v>
      </c>
      <c r="D65" s="24" t="s">
        <v>291</v>
      </c>
    </row>
    <row r="66" spans="1:4" x14ac:dyDescent="0.2">
      <c r="A66" s="23" t="s">
        <v>114</v>
      </c>
      <c r="B66" s="23" t="s">
        <v>98</v>
      </c>
      <c r="C66" s="23" t="s">
        <v>113</v>
      </c>
      <c r="D66" s="23" t="s">
        <v>112</v>
      </c>
    </row>
    <row r="67" spans="1:4" x14ac:dyDescent="0.2">
      <c r="A67" s="22" t="s">
        <v>114</v>
      </c>
      <c r="B67" s="22" t="s">
        <v>98</v>
      </c>
      <c r="C67" s="22" t="s">
        <v>144</v>
      </c>
      <c r="D67" s="22" t="s">
        <v>143</v>
      </c>
    </row>
    <row r="68" spans="1:4" ht="13.5" thickBot="1" x14ac:dyDescent="0.25">
      <c r="A68" s="24" t="s">
        <v>114</v>
      </c>
      <c r="B68" s="24" t="s">
        <v>159</v>
      </c>
      <c r="C68" s="24" t="s">
        <v>158</v>
      </c>
      <c r="D68" s="24" t="s">
        <v>157</v>
      </c>
    </row>
    <row r="69" spans="1:4" ht="13.5" thickBot="1" x14ac:dyDescent="0.25">
      <c r="A69" s="24" t="s">
        <v>222</v>
      </c>
      <c r="B69" s="24" t="s">
        <v>98</v>
      </c>
      <c r="C69" s="24" t="s">
        <v>221</v>
      </c>
      <c r="D69" s="24" t="s">
        <v>220</v>
      </c>
    </row>
    <row r="70" spans="1:4" x14ac:dyDescent="0.2">
      <c r="A70" s="23" t="s">
        <v>165</v>
      </c>
      <c r="B70" s="23" t="s">
        <v>98</v>
      </c>
      <c r="C70" s="23" t="s">
        <v>163</v>
      </c>
      <c r="D70" s="23" t="s">
        <v>162</v>
      </c>
    </row>
    <row r="71" spans="1:4" x14ac:dyDescent="0.2">
      <c r="A71" s="22" t="s">
        <v>165</v>
      </c>
      <c r="B71" s="22" t="s">
        <v>98</v>
      </c>
      <c r="C71" s="22" t="s">
        <v>185</v>
      </c>
      <c r="D71" s="22" t="s">
        <v>184</v>
      </c>
    </row>
    <row r="72" spans="1:4" ht="13.5" thickBot="1" x14ac:dyDescent="0.25">
      <c r="A72" s="24" t="s">
        <v>165</v>
      </c>
      <c r="B72" s="24" t="s">
        <v>98</v>
      </c>
      <c r="C72" s="24" t="s">
        <v>292</v>
      </c>
      <c r="D72" s="24" t="s">
        <v>291</v>
      </c>
    </row>
    <row r="73" spans="1:4" ht="13.5" thickBot="1" x14ac:dyDescent="0.25">
      <c r="A73" s="24" t="s">
        <v>178</v>
      </c>
      <c r="B73" s="24" t="s">
        <v>98</v>
      </c>
      <c r="C73" s="24" t="s">
        <v>177</v>
      </c>
      <c r="D73" s="24" t="s">
        <v>176</v>
      </c>
    </row>
    <row r="74" spans="1:4" x14ac:dyDescent="0.2">
      <c r="A74" s="23" t="s">
        <v>247</v>
      </c>
      <c r="B74" s="23" t="s">
        <v>235</v>
      </c>
      <c r="C74" s="23" t="s">
        <v>246</v>
      </c>
      <c r="D74" s="23" t="s">
        <v>245</v>
      </c>
    </row>
    <row r="75" spans="1:4" x14ac:dyDescent="0.2">
      <c r="A75" s="22" t="s">
        <v>247</v>
      </c>
      <c r="B75" s="22" t="s">
        <v>240</v>
      </c>
      <c r="C75" s="22" t="s">
        <v>274</v>
      </c>
      <c r="D75" s="22" t="s">
        <v>273</v>
      </c>
    </row>
    <row r="76" spans="1:4" ht="13.5" thickBot="1" x14ac:dyDescent="0.25">
      <c r="A76" s="24" t="s">
        <v>247</v>
      </c>
      <c r="B76" s="25" t="s">
        <v>235</v>
      </c>
      <c r="C76" s="24" t="s">
        <v>299</v>
      </c>
      <c r="D76" s="24" t="s">
        <v>298</v>
      </c>
    </row>
    <row r="77" spans="1:4" ht="13.5" thickBot="1" x14ac:dyDescent="0.25">
      <c r="A77" s="24" t="s">
        <v>348</v>
      </c>
      <c r="B77" s="24" t="s">
        <v>235</v>
      </c>
      <c r="C77" s="24" t="s">
        <v>347</v>
      </c>
      <c r="D77" s="24" t="s">
        <v>346</v>
      </c>
    </row>
    <row r="78" spans="1:4" x14ac:dyDescent="0.2">
      <c r="A78" s="23" t="s">
        <v>120</v>
      </c>
      <c r="B78" s="23" t="s">
        <v>98</v>
      </c>
      <c r="C78" s="23" t="s">
        <v>351</v>
      </c>
      <c r="D78" s="23" t="s">
        <v>119</v>
      </c>
    </row>
    <row r="79" spans="1:4" x14ac:dyDescent="0.2">
      <c r="A79" s="22" t="s">
        <v>120</v>
      </c>
      <c r="B79" s="22" t="s">
        <v>240</v>
      </c>
      <c r="C79" s="22" t="s">
        <v>249</v>
      </c>
      <c r="D79" s="22" t="s">
        <v>248</v>
      </c>
    </row>
    <row r="80" spans="1:4" x14ac:dyDescent="0.2">
      <c r="A80" s="22" t="s">
        <v>120</v>
      </c>
      <c r="B80" s="22" t="s">
        <v>240</v>
      </c>
      <c r="C80" s="22" t="s">
        <v>271</v>
      </c>
      <c r="D80" s="22" t="s">
        <v>270</v>
      </c>
    </row>
    <row r="81" spans="1:4" x14ac:dyDescent="0.2">
      <c r="A81" s="22" t="s">
        <v>120</v>
      </c>
      <c r="B81" s="22" t="s">
        <v>235</v>
      </c>
      <c r="C81" s="22" t="s">
        <v>299</v>
      </c>
      <c r="D81" s="22" t="s">
        <v>298</v>
      </c>
    </row>
    <row r="82" spans="1:4" x14ac:dyDescent="0.2">
      <c r="A82" s="22" t="s">
        <v>120</v>
      </c>
      <c r="B82" s="22" t="s">
        <v>255</v>
      </c>
      <c r="C82" s="22" t="s">
        <v>328</v>
      </c>
      <c r="D82" s="22" t="s">
        <v>327</v>
      </c>
    </row>
    <row r="83" spans="1:4" ht="13.5" thickBot="1" x14ac:dyDescent="0.25">
      <c r="A83" s="24" t="s">
        <v>281</v>
      </c>
      <c r="B83" s="24" t="s">
        <v>240</v>
      </c>
      <c r="C83" s="24" t="s">
        <v>280</v>
      </c>
      <c r="D83" s="24" t="s">
        <v>279</v>
      </c>
    </row>
    <row r="84" spans="1:4" ht="13.5" thickBot="1" x14ac:dyDescent="0.25">
      <c r="A84" s="24" t="s">
        <v>269</v>
      </c>
      <c r="B84" s="24" t="s">
        <v>235</v>
      </c>
      <c r="C84" s="24" t="s">
        <v>268</v>
      </c>
      <c r="D84" s="24" t="s">
        <v>267</v>
      </c>
    </row>
    <row r="85" spans="1:4" x14ac:dyDescent="0.2">
      <c r="A85" s="23" t="s">
        <v>278</v>
      </c>
      <c r="B85" s="23" t="s">
        <v>235</v>
      </c>
      <c r="C85" s="23" t="s">
        <v>277</v>
      </c>
      <c r="D85" s="23" t="s">
        <v>276</v>
      </c>
    </row>
    <row r="86" spans="1:4" x14ac:dyDescent="0.2">
      <c r="A86" s="22" t="s">
        <v>278</v>
      </c>
      <c r="B86" s="22" t="s">
        <v>240</v>
      </c>
      <c r="C86" s="22" t="s">
        <v>280</v>
      </c>
      <c r="D86" s="22" t="s">
        <v>279</v>
      </c>
    </row>
    <row r="87" spans="1:4" x14ac:dyDescent="0.2">
      <c r="A87" s="22" t="s">
        <v>278</v>
      </c>
      <c r="B87" s="22" t="s">
        <v>235</v>
      </c>
      <c r="C87" s="22" t="s">
        <v>290</v>
      </c>
      <c r="D87" s="22" t="s">
        <v>289</v>
      </c>
    </row>
    <row r="88" spans="1:4" x14ac:dyDescent="0.2">
      <c r="A88" s="22" t="s">
        <v>278</v>
      </c>
      <c r="B88" s="22" t="s">
        <v>343</v>
      </c>
      <c r="C88" s="22" t="s">
        <v>342</v>
      </c>
      <c r="D88" s="22" t="s">
        <v>341</v>
      </c>
    </row>
    <row r="89" spans="1:4" ht="13.5" thickBot="1" x14ac:dyDescent="0.25">
      <c r="A89" s="24" t="s">
        <v>278</v>
      </c>
      <c r="B89" s="24" t="s">
        <v>235</v>
      </c>
      <c r="C89" s="24" t="s">
        <v>345</v>
      </c>
      <c r="D89" s="24" t="s">
        <v>344</v>
      </c>
    </row>
    <row r="90" spans="1:4" x14ac:dyDescent="0.2">
      <c r="A90" s="23" t="s">
        <v>244</v>
      </c>
      <c r="B90" s="23" t="s">
        <v>240</v>
      </c>
      <c r="C90" s="23" t="s">
        <v>243</v>
      </c>
      <c r="D90" s="23" t="s">
        <v>242</v>
      </c>
    </row>
    <row r="91" spans="1:4" x14ac:dyDescent="0.2">
      <c r="A91" s="22" t="s">
        <v>244</v>
      </c>
      <c r="B91" s="22" t="s">
        <v>235</v>
      </c>
      <c r="C91" s="22" t="s">
        <v>246</v>
      </c>
      <c r="D91" s="22" t="s">
        <v>245</v>
      </c>
    </row>
    <row r="92" spans="1:4" x14ac:dyDescent="0.2">
      <c r="A92" s="22" t="s">
        <v>244</v>
      </c>
      <c r="B92" s="22" t="s">
        <v>235</v>
      </c>
      <c r="C92" s="22" t="s">
        <v>301</v>
      </c>
      <c r="D92" s="22" t="s">
        <v>300</v>
      </c>
    </row>
    <row r="93" spans="1:4" x14ac:dyDescent="0.2">
      <c r="A93" s="22" t="s">
        <v>244</v>
      </c>
      <c r="B93" s="22" t="s">
        <v>240</v>
      </c>
      <c r="C93" s="22" t="s">
        <v>303</v>
      </c>
      <c r="D93" s="22" t="s">
        <v>302</v>
      </c>
    </row>
    <row r="94" spans="1:4" x14ac:dyDescent="0.2">
      <c r="A94" s="22" t="s">
        <v>244</v>
      </c>
      <c r="B94" s="22" t="s">
        <v>235</v>
      </c>
      <c r="C94" s="22" t="s">
        <v>307</v>
      </c>
      <c r="D94" s="22" t="s">
        <v>306</v>
      </c>
    </row>
    <row r="95" spans="1:4" x14ac:dyDescent="0.2">
      <c r="A95" s="22" t="s">
        <v>244</v>
      </c>
      <c r="B95" s="22" t="s">
        <v>235</v>
      </c>
      <c r="C95" s="22" t="s">
        <v>309</v>
      </c>
      <c r="D95" s="22" t="s">
        <v>308</v>
      </c>
    </row>
    <row r="96" spans="1:4" x14ac:dyDescent="0.2">
      <c r="A96" s="22" t="s">
        <v>244</v>
      </c>
      <c r="B96" s="22" t="s">
        <v>240</v>
      </c>
      <c r="C96" s="22" t="s">
        <v>336</v>
      </c>
      <c r="D96" s="22" t="s">
        <v>335</v>
      </c>
    </row>
    <row r="97" spans="1:4" ht="13.5" thickBot="1" x14ac:dyDescent="0.25">
      <c r="A97" s="24" t="s">
        <v>244</v>
      </c>
      <c r="B97" s="24" t="s">
        <v>235</v>
      </c>
      <c r="C97" s="24" t="s">
        <v>345</v>
      </c>
      <c r="D97" s="24" t="s">
        <v>344</v>
      </c>
    </row>
    <row r="98" spans="1:4" x14ac:dyDescent="0.2">
      <c r="A98" s="23" t="s">
        <v>262</v>
      </c>
      <c r="B98" s="23" t="s">
        <v>255</v>
      </c>
      <c r="C98" s="23" t="s">
        <v>261</v>
      </c>
      <c r="D98" s="23" t="s">
        <v>260</v>
      </c>
    </row>
    <row r="99" spans="1:4" ht="13.5" thickBot="1" x14ac:dyDescent="0.25">
      <c r="A99" s="24" t="s">
        <v>262</v>
      </c>
      <c r="B99" s="24" t="s">
        <v>240</v>
      </c>
      <c r="C99" s="24" t="s">
        <v>303</v>
      </c>
      <c r="D99" s="24" t="s">
        <v>302</v>
      </c>
    </row>
    <row r="100" spans="1:4" ht="13.5" thickBot="1" x14ac:dyDescent="0.25">
      <c r="A100" s="24" t="s">
        <v>187</v>
      </c>
      <c r="B100" s="24" t="s">
        <v>98</v>
      </c>
      <c r="C100" s="24" t="s">
        <v>185</v>
      </c>
      <c r="D100" s="24" t="s">
        <v>184</v>
      </c>
    </row>
    <row r="101" spans="1:4" x14ac:dyDescent="0.2">
      <c r="A101" s="26" t="s">
        <v>121</v>
      </c>
      <c r="B101" s="26" t="s">
        <v>98</v>
      </c>
      <c r="C101" s="26" t="s">
        <v>351</v>
      </c>
      <c r="D101" s="26" t="s">
        <v>119</v>
      </c>
    </row>
    <row r="102" spans="1:4" ht="13.5" thickBot="1" x14ac:dyDescent="0.25">
      <c r="A102" s="24" t="s">
        <v>121</v>
      </c>
      <c r="B102" s="24" t="s">
        <v>98</v>
      </c>
      <c r="C102" s="24" t="s">
        <v>144</v>
      </c>
      <c r="D102" s="24" t="s">
        <v>143</v>
      </c>
    </row>
    <row r="103" spans="1:4" ht="13.5" thickBot="1" x14ac:dyDescent="0.25">
      <c r="A103" s="24" t="s">
        <v>145</v>
      </c>
      <c r="B103" s="24" t="s">
        <v>98</v>
      </c>
      <c r="C103" s="24" t="s">
        <v>144</v>
      </c>
      <c r="D103" s="24" t="s">
        <v>143</v>
      </c>
    </row>
    <row r="104" spans="1:4" ht="13.5" thickBot="1" x14ac:dyDescent="0.25">
      <c r="A104" s="24" t="s">
        <v>118</v>
      </c>
      <c r="B104" s="24" t="s">
        <v>98</v>
      </c>
      <c r="C104" s="24" t="s">
        <v>117</v>
      </c>
      <c r="D104" s="24" t="s">
        <v>116</v>
      </c>
    </row>
    <row r="105" spans="1:4" x14ac:dyDescent="0.2">
      <c r="A105" s="23" t="s">
        <v>99</v>
      </c>
      <c r="B105" s="23" t="s">
        <v>98</v>
      </c>
      <c r="C105" s="23" t="s">
        <v>97</v>
      </c>
      <c r="D105" s="23" t="s">
        <v>96</v>
      </c>
    </row>
    <row r="106" spans="1:4" x14ac:dyDescent="0.2">
      <c r="A106" s="22" t="s">
        <v>99</v>
      </c>
      <c r="B106" s="22" t="s">
        <v>98</v>
      </c>
      <c r="C106" s="22" t="s">
        <v>101</v>
      </c>
      <c r="D106" s="22" t="s">
        <v>100</v>
      </c>
    </row>
    <row r="107" spans="1:4" x14ac:dyDescent="0.2">
      <c r="A107" s="22" t="s">
        <v>99</v>
      </c>
      <c r="B107" s="22" t="s">
        <v>98</v>
      </c>
      <c r="C107" s="22" t="s">
        <v>127</v>
      </c>
      <c r="D107" s="22" t="s">
        <v>126</v>
      </c>
    </row>
    <row r="108" spans="1:4" x14ac:dyDescent="0.2">
      <c r="A108" s="22" t="s">
        <v>99</v>
      </c>
      <c r="B108" s="22" t="s">
        <v>98</v>
      </c>
      <c r="C108" s="22" t="s">
        <v>129</v>
      </c>
      <c r="D108" s="22" t="s">
        <v>128</v>
      </c>
    </row>
    <row r="109" spans="1:4" x14ac:dyDescent="0.2">
      <c r="A109" s="22" t="s">
        <v>99</v>
      </c>
      <c r="B109" s="22" t="s">
        <v>98</v>
      </c>
      <c r="C109" s="22" t="s">
        <v>131</v>
      </c>
      <c r="D109" s="22" t="s">
        <v>130</v>
      </c>
    </row>
    <row r="110" spans="1:4" x14ac:dyDescent="0.2">
      <c r="A110" s="22" t="s">
        <v>99</v>
      </c>
      <c r="B110" s="22" t="s">
        <v>159</v>
      </c>
      <c r="C110" s="22" t="s">
        <v>200</v>
      </c>
      <c r="D110" s="22" t="s">
        <v>199</v>
      </c>
    </row>
    <row r="111" spans="1:4" ht="13.5" thickBot="1" x14ac:dyDescent="0.25">
      <c r="A111" s="24" t="s">
        <v>99</v>
      </c>
      <c r="B111" s="24" t="s">
        <v>98</v>
      </c>
      <c r="C111" s="24" t="s">
        <v>217</v>
      </c>
      <c r="D111" s="24" t="s">
        <v>216</v>
      </c>
    </row>
    <row r="112" spans="1:4" x14ac:dyDescent="0.2">
      <c r="A112" s="23" t="s">
        <v>16</v>
      </c>
      <c r="B112" s="23" t="s">
        <v>10</v>
      </c>
      <c r="C112" s="23" t="s">
        <v>15</v>
      </c>
      <c r="D112" s="23" t="s">
        <v>14</v>
      </c>
    </row>
    <row r="113" spans="1:4" x14ac:dyDescent="0.2">
      <c r="A113" s="22" t="s">
        <v>16</v>
      </c>
      <c r="B113" s="22" t="s">
        <v>10</v>
      </c>
      <c r="C113" s="22" t="s">
        <v>42</v>
      </c>
      <c r="D113" s="22" t="s">
        <v>41</v>
      </c>
    </row>
    <row r="114" spans="1:4" ht="13.5" thickBot="1" x14ac:dyDescent="0.25">
      <c r="A114" s="24" t="s">
        <v>16</v>
      </c>
      <c r="B114" s="24" t="s">
        <v>98</v>
      </c>
      <c r="C114" s="24" t="s">
        <v>131</v>
      </c>
      <c r="D114" s="24" t="s">
        <v>130</v>
      </c>
    </row>
    <row r="115" spans="1:4" x14ac:dyDescent="0.2">
      <c r="A115" s="23" t="s">
        <v>72</v>
      </c>
      <c r="B115" s="23" t="s">
        <v>71</v>
      </c>
      <c r="C115" s="23" t="s">
        <v>70</v>
      </c>
      <c r="D115" s="23" t="s">
        <v>69</v>
      </c>
    </row>
    <row r="116" spans="1:4" x14ac:dyDescent="0.2">
      <c r="A116" s="22" t="s">
        <v>72</v>
      </c>
      <c r="B116" s="22" t="s">
        <v>71</v>
      </c>
      <c r="C116" s="22" t="s">
        <v>88</v>
      </c>
      <c r="D116" s="22" t="s">
        <v>87</v>
      </c>
    </row>
    <row r="117" spans="1:4" x14ac:dyDescent="0.2">
      <c r="A117" s="22" t="s">
        <v>72</v>
      </c>
      <c r="B117" s="22" t="s">
        <v>98</v>
      </c>
      <c r="C117" s="22" t="s">
        <v>97</v>
      </c>
      <c r="D117" s="22" t="s">
        <v>96</v>
      </c>
    </row>
    <row r="118" spans="1:4" x14ac:dyDescent="0.2">
      <c r="A118" s="22" t="s">
        <v>72</v>
      </c>
      <c r="B118" s="22" t="s">
        <v>98</v>
      </c>
      <c r="C118" s="22" t="s">
        <v>105</v>
      </c>
      <c r="D118" s="22" t="s">
        <v>104</v>
      </c>
    </row>
    <row r="119" spans="1:4" x14ac:dyDescent="0.2">
      <c r="A119" s="22" t="s">
        <v>72</v>
      </c>
      <c r="B119" s="22" t="s">
        <v>98</v>
      </c>
      <c r="C119" s="22" t="s">
        <v>107</v>
      </c>
      <c r="D119" s="22" t="s">
        <v>106</v>
      </c>
    </row>
    <row r="120" spans="1:4" x14ac:dyDescent="0.2">
      <c r="A120" s="22" t="s">
        <v>72</v>
      </c>
      <c r="B120" s="22" t="s">
        <v>98</v>
      </c>
      <c r="C120" s="22" t="s">
        <v>129</v>
      </c>
      <c r="D120" s="22" t="s">
        <v>128</v>
      </c>
    </row>
    <row r="121" spans="1:4" x14ac:dyDescent="0.2">
      <c r="A121" s="22" t="s">
        <v>72</v>
      </c>
      <c r="B121" s="22" t="s">
        <v>98</v>
      </c>
      <c r="C121" s="22" t="s">
        <v>131</v>
      </c>
      <c r="D121" s="22" t="s">
        <v>130</v>
      </c>
    </row>
    <row r="122" spans="1:4" x14ac:dyDescent="0.2">
      <c r="A122" s="22" t="s">
        <v>72</v>
      </c>
      <c r="B122" s="22" t="s">
        <v>98</v>
      </c>
      <c r="C122" s="22" t="s">
        <v>141</v>
      </c>
      <c r="D122" s="22" t="s">
        <v>140</v>
      </c>
    </row>
    <row r="123" spans="1:4" x14ac:dyDescent="0.2">
      <c r="A123" s="22" t="s">
        <v>72</v>
      </c>
      <c r="B123" s="22" t="s">
        <v>98</v>
      </c>
      <c r="C123" s="22" t="s">
        <v>149</v>
      </c>
      <c r="D123" s="22" t="s">
        <v>148</v>
      </c>
    </row>
    <row r="124" spans="1:4" x14ac:dyDescent="0.2">
      <c r="A124" s="22" t="s">
        <v>72</v>
      </c>
      <c r="B124" s="22" t="s">
        <v>98</v>
      </c>
      <c r="C124" s="22" t="s">
        <v>192</v>
      </c>
      <c r="D124" s="22" t="s">
        <v>191</v>
      </c>
    </row>
    <row r="125" spans="1:4" ht="13.5" thickBot="1" x14ac:dyDescent="0.25">
      <c r="A125" s="24" t="s">
        <v>72</v>
      </c>
      <c r="B125" s="24" t="s">
        <v>98</v>
      </c>
      <c r="C125" s="24" t="s">
        <v>217</v>
      </c>
      <c r="D125" s="24" t="s">
        <v>216</v>
      </c>
    </row>
    <row r="126" spans="1:4" x14ac:dyDescent="0.2">
      <c r="A126" s="23" t="s">
        <v>11</v>
      </c>
      <c r="B126" s="23" t="s">
        <v>10</v>
      </c>
      <c r="C126" s="23" t="s">
        <v>9</v>
      </c>
      <c r="D126" s="23" t="s">
        <v>8</v>
      </c>
    </row>
    <row r="127" spans="1:4" x14ac:dyDescent="0.2">
      <c r="A127" s="22" t="s">
        <v>11</v>
      </c>
      <c r="B127" s="22" t="s">
        <v>10</v>
      </c>
      <c r="C127" s="22" t="s">
        <v>18</v>
      </c>
      <c r="D127" s="22" t="s">
        <v>17</v>
      </c>
    </row>
    <row r="128" spans="1:4" x14ac:dyDescent="0.2">
      <c r="A128" s="22" t="s">
        <v>11</v>
      </c>
      <c r="B128" s="22" t="s">
        <v>10</v>
      </c>
      <c r="C128" s="22" t="s">
        <v>20</v>
      </c>
      <c r="D128" s="22" t="s">
        <v>19</v>
      </c>
    </row>
    <row r="129" spans="1:4" x14ac:dyDescent="0.2">
      <c r="A129" s="22" t="s">
        <v>11</v>
      </c>
      <c r="B129" s="22" t="s">
        <v>10</v>
      </c>
      <c r="C129" s="22" t="s">
        <v>33</v>
      </c>
      <c r="D129" s="22" t="s">
        <v>32</v>
      </c>
    </row>
    <row r="130" spans="1:4" x14ac:dyDescent="0.2">
      <c r="A130" s="22" t="s">
        <v>11</v>
      </c>
      <c r="B130" s="22" t="s">
        <v>10</v>
      </c>
      <c r="C130" s="22" t="s">
        <v>35</v>
      </c>
      <c r="D130" s="22" t="s">
        <v>34</v>
      </c>
    </row>
    <row r="131" spans="1:4" x14ac:dyDescent="0.2">
      <c r="A131" s="22" t="s">
        <v>11</v>
      </c>
      <c r="B131" s="22" t="s">
        <v>10</v>
      </c>
      <c r="C131" s="22" t="s">
        <v>47</v>
      </c>
      <c r="D131" s="22" t="s">
        <v>46</v>
      </c>
    </row>
    <row r="132" spans="1:4" x14ac:dyDescent="0.2">
      <c r="A132" s="22" t="s">
        <v>11</v>
      </c>
      <c r="B132" s="22" t="s">
        <v>10</v>
      </c>
      <c r="C132" s="22" t="s">
        <v>49</v>
      </c>
      <c r="D132" s="22" t="s">
        <v>48</v>
      </c>
    </row>
    <row r="133" spans="1:4" x14ac:dyDescent="0.2">
      <c r="A133" s="22" t="s">
        <v>11</v>
      </c>
      <c r="B133" s="22" t="s">
        <v>10</v>
      </c>
      <c r="C133" s="22" t="s">
        <v>51</v>
      </c>
      <c r="D133" s="22" t="s">
        <v>50</v>
      </c>
    </row>
    <row r="134" spans="1:4" x14ac:dyDescent="0.2">
      <c r="A134" s="22" t="s">
        <v>11</v>
      </c>
      <c r="B134" s="22" t="s">
        <v>10</v>
      </c>
      <c r="C134" s="22" t="s">
        <v>53</v>
      </c>
      <c r="D134" s="22" t="s">
        <v>52</v>
      </c>
    </row>
    <row r="135" spans="1:4" x14ac:dyDescent="0.2">
      <c r="A135" s="22" t="s">
        <v>11</v>
      </c>
      <c r="B135" s="22" t="s">
        <v>10</v>
      </c>
      <c r="C135" s="22" t="s">
        <v>62</v>
      </c>
      <c r="D135" s="22" t="s">
        <v>61</v>
      </c>
    </row>
    <row r="136" spans="1:4" x14ac:dyDescent="0.2">
      <c r="A136" s="22" t="s">
        <v>11</v>
      </c>
      <c r="B136" s="22" t="s">
        <v>10</v>
      </c>
      <c r="C136" s="22" t="s">
        <v>64</v>
      </c>
      <c r="D136" s="22" t="s">
        <v>63</v>
      </c>
    </row>
    <row r="137" spans="1:4" x14ac:dyDescent="0.2">
      <c r="A137" s="22" t="s">
        <v>11</v>
      </c>
      <c r="B137" s="22" t="s">
        <v>10</v>
      </c>
      <c r="C137" s="22" t="s">
        <v>66</v>
      </c>
      <c r="D137" s="22" t="s">
        <v>65</v>
      </c>
    </row>
    <row r="138" spans="1:4" x14ac:dyDescent="0.2">
      <c r="A138" s="22" t="s">
        <v>11</v>
      </c>
      <c r="B138" s="22" t="s">
        <v>10</v>
      </c>
      <c r="C138" s="22" t="s">
        <v>68</v>
      </c>
      <c r="D138" s="22" t="s">
        <v>67</v>
      </c>
    </row>
    <row r="139" spans="1:4" x14ac:dyDescent="0.2">
      <c r="A139" s="22" t="s">
        <v>11</v>
      </c>
      <c r="B139" s="22" t="s">
        <v>10</v>
      </c>
      <c r="C139" s="22" t="s">
        <v>74</v>
      </c>
      <c r="D139" s="22" t="s">
        <v>73</v>
      </c>
    </row>
    <row r="140" spans="1:4" ht="13.5" thickBot="1" x14ac:dyDescent="0.25">
      <c r="A140" s="24" t="s">
        <v>11</v>
      </c>
      <c r="B140" s="24" t="s">
        <v>98</v>
      </c>
      <c r="C140" s="24" t="s">
        <v>194</v>
      </c>
      <c r="D140" s="24" t="s">
        <v>193</v>
      </c>
    </row>
    <row r="141" spans="1:4" x14ac:dyDescent="0.2">
      <c r="A141" s="23" t="s">
        <v>7</v>
      </c>
      <c r="B141" s="23" t="s">
        <v>6</v>
      </c>
      <c r="C141" s="23" t="s">
        <v>5</v>
      </c>
      <c r="D141" s="23" t="s">
        <v>4</v>
      </c>
    </row>
    <row r="142" spans="1:4" x14ac:dyDescent="0.2">
      <c r="A142" s="22" t="s">
        <v>7</v>
      </c>
      <c r="B142" s="22" t="s">
        <v>10</v>
      </c>
      <c r="C142" s="22" t="s">
        <v>57</v>
      </c>
      <c r="D142" s="22" t="s">
        <v>56</v>
      </c>
    </row>
    <row r="143" spans="1:4" x14ac:dyDescent="0.2">
      <c r="A143" s="22" t="s">
        <v>7</v>
      </c>
      <c r="B143" s="22" t="s">
        <v>71</v>
      </c>
      <c r="C143" s="22" t="s">
        <v>88</v>
      </c>
      <c r="D143" s="22" t="s">
        <v>87</v>
      </c>
    </row>
    <row r="144" spans="1:4" x14ac:dyDescent="0.2">
      <c r="A144" s="22" t="s">
        <v>7</v>
      </c>
      <c r="B144" s="22" t="s">
        <v>80</v>
      </c>
      <c r="C144" s="22" t="s">
        <v>90</v>
      </c>
      <c r="D144" s="22" t="s">
        <v>89</v>
      </c>
    </row>
    <row r="145" spans="1:4" x14ac:dyDescent="0.2">
      <c r="A145" s="22" t="s">
        <v>7</v>
      </c>
      <c r="B145" s="22" t="s">
        <v>98</v>
      </c>
      <c r="C145" s="22" t="s">
        <v>97</v>
      </c>
      <c r="D145" s="22" t="s">
        <v>96</v>
      </c>
    </row>
    <row r="146" spans="1:4" x14ac:dyDescent="0.2">
      <c r="A146" s="22" t="s">
        <v>7</v>
      </c>
      <c r="B146" s="22" t="s">
        <v>98</v>
      </c>
      <c r="C146" s="22" t="s">
        <v>101</v>
      </c>
      <c r="D146" s="22" t="s">
        <v>100</v>
      </c>
    </row>
    <row r="147" spans="1:4" x14ac:dyDescent="0.2">
      <c r="A147" s="22" t="s">
        <v>7</v>
      </c>
      <c r="B147" s="22" t="s">
        <v>98</v>
      </c>
      <c r="C147" s="22" t="s">
        <v>129</v>
      </c>
      <c r="D147" s="22" t="s">
        <v>128</v>
      </c>
    </row>
    <row r="148" spans="1:4" x14ac:dyDescent="0.2">
      <c r="A148" s="22" t="s">
        <v>7</v>
      </c>
      <c r="B148" s="22" t="s">
        <v>98</v>
      </c>
      <c r="C148" s="22" t="s">
        <v>131</v>
      </c>
      <c r="D148" s="22" t="s">
        <v>130</v>
      </c>
    </row>
    <row r="149" spans="1:4" x14ac:dyDescent="0.2">
      <c r="A149" s="22" t="s">
        <v>7</v>
      </c>
      <c r="B149" s="22" t="s">
        <v>98</v>
      </c>
      <c r="C149" s="22" t="s">
        <v>141</v>
      </c>
      <c r="D149" s="22" t="s">
        <v>140</v>
      </c>
    </row>
    <row r="150" spans="1:4" x14ac:dyDescent="0.2">
      <c r="A150" s="22" t="s">
        <v>7</v>
      </c>
      <c r="B150" s="22" t="s">
        <v>98</v>
      </c>
      <c r="C150" s="22" t="s">
        <v>156</v>
      </c>
      <c r="D150" s="22" t="s">
        <v>155</v>
      </c>
    </row>
    <row r="151" spans="1:4" x14ac:dyDescent="0.2">
      <c r="A151" s="22" t="s">
        <v>7</v>
      </c>
      <c r="B151" s="22" t="s">
        <v>98</v>
      </c>
      <c r="C151" s="22" t="s">
        <v>168</v>
      </c>
      <c r="D151" s="22" t="s">
        <v>167</v>
      </c>
    </row>
    <row r="152" spans="1:4" x14ac:dyDescent="0.2">
      <c r="A152" s="22" t="s">
        <v>7</v>
      </c>
      <c r="B152" s="22" t="s">
        <v>98</v>
      </c>
      <c r="C152" s="22" t="s">
        <v>181</v>
      </c>
      <c r="D152" s="22" t="s">
        <v>180</v>
      </c>
    </row>
    <row r="153" spans="1:4" x14ac:dyDescent="0.2">
      <c r="A153" s="22" t="s">
        <v>7</v>
      </c>
      <c r="B153" s="22" t="s">
        <v>98</v>
      </c>
      <c r="C153" s="22" t="s">
        <v>192</v>
      </c>
      <c r="D153" s="22" t="s">
        <v>191</v>
      </c>
    </row>
    <row r="154" spans="1:4" x14ac:dyDescent="0.2">
      <c r="A154" s="22" t="s">
        <v>7</v>
      </c>
      <c r="B154" s="22" t="s">
        <v>98</v>
      </c>
      <c r="C154" s="22" t="s">
        <v>217</v>
      </c>
      <c r="D154" s="22" t="s">
        <v>216</v>
      </c>
    </row>
    <row r="155" spans="1:4" ht="13.5" thickBot="1" x14ac:dyDescent="0.25">
      <c r="A155" s="24" t="s">
        <v>7</v>
      </c>
      <c r="B155" s="24" t="s">
        <v>98</v>
      </c>
      <c r="C155" s="24" t="s">
        <v>226</v>
      </c>
      <c r="D155" s="24" t="s">
        <v>225</v>
      </c>
    </row>
    <row r="156" spans="1:4" x14ac:dyDescent="0.2">
      <c r="A156" s="23" t="s">
        <v>75</v>
      </c>
      <c r="B156" s="23" t="s">
        <v>10</v>
      </c>
      <c r="C156" s="23" t="s">
        <v>74</v>
      </c>
      <c r="D156" s="23" t="s">
        <v>73</v>
      </c>
    </row>
    <row r="157" spans="1:4" x14ac:dyDescent="0.2">
      <c r="A157" s="22" t="s">
        <v>75</v>
      </c>
      <c r="B157" s="22" t="s">
        <v>98</v>
      </c>
      <c r="C157" s="22" t="s">
        <v>181</v>
      </c>
      <c r="D157" s="22" t="s">
        <v>180</v>
      </c>
    </row>
    <row r="158" spans="1:4" ht="13.5" thickBot="1" x14ac:dyDescent="0.25">
      <c r="A158" s="24" t="s">
        <v>75</v>
      </c>
      <c r="B158" s="24" t="s">
        <v>6</v>
      </c>
      <c r="C158" s="24" t="s">
        <v>318</v>
      </c>
      <c r="D158" s="24" t="s">
        <v>317</v>
      </c>
    </row>
    <row r="159" spans="1:4" x14ac:dyDescent="0.2">
      <c r="A159" s="23" t="s">
        <v>23</v>
      </c>
      <c r="B159" s="23" t="s">
        <v>10</v>
      </c>
      <c r="C159" s="23" t="s">
        <v>22</v>
      </c>
      <c r="D159" s="23" t="s">
        <v>21</v>
      </c>
    </row>
    <row r="160" spans="1:4" x14ac:dyDescent="0.2">
      <c r="A160" s="22" t="s">
        <v>23</v>
      </c>
      <c r="B160" s="22" t="s">
        <v>10</v>
      </c>
      <c r="C160" s="22" t="s">
        <v>37</v>
      </c>
      <c r="D160" s="22" t="s">
        <v>36</v>
      </c>
    </row>
    <row r="161" spans="1:4" x14ac:dyDescent="0.2">
      <c r="A161" s="22" t="s">
        <v>23</v>
      </c>
      <c r="B161" s="22" t="s">
        <v>98</v>
      </c>
      <c r="C161" s="22" t="s">
        <v>117</v>
      </c>
      <c r="D161" s="22" t="s">
        <v>116</v>
      </c>
    </row>
    <row r="162" spans="1:4" x14ac:dyDescent="0.2">
      <c r="A162" s="22" t="s">
        <v>23</v>
      </c>
      <c r="B162" s="22" t="s">
        <v>98</v>
      </c>
      <c r="C162" s="22" t="s">
        <v>156</v>
      </c>
      <c r="D162" s="22" t="s">
        <v>155</v>
      </c>
    </row>
    <row r="163" spans="1:4" ht="13.5" thickBot="1" x14ac:dyDescent="0.25">
      <c r="A163" s="24" t="s">
        <v>23</v>
      </c>
      <c r="B163" s="24" t="s">
        <v>98</v>
      </c>
      <c r="C163" s="24" t="s">
        <v>192</v>
      </c>
      <c r="D163" s="24" t="s">
        <v>191</v>
      </c>
    </row>
    <row r="164" spans="1:4" x14ac:dyDescent="0.2">
      <c r="A164" s="23" t="s">
        <v>179</v>
      </c>
      <c r="B164" s="23" t="s">
        <v>98</v>
      </c>
      <c r="C164" s="23" t="s">
        <v>177</v>
      </c>
      <c r="D164" s="23" t="s">
        <v>176</v>
      </c>
    </row>
    <row r="165" spans="1:4" x14ac:dyDescent="0.2">
      <c r="A165" s="22" t="s">
        <v>95</v>
      </c>
      <c r="B165" s="22" t="s">
        <v>71</v>
      </c>
      <c r="C165" s="22" t="s">
        <v>94</v>
      </c>
      <c r="D165" s="22" t="s">
        <v>93</v>
      </c>
    </row>
    <row r="166" spans="1:4" x14ac:dyDescent="0.2">
      <c r="A166" s="22" t="s">
        <v>95</v>
      </c>
      <c r="B166" s="22" t="s">
        <v>98</v>
      </c>
      <c r="C166" s="22" t="s">
        <v>177</v>
      </c>
      <c r="D166" s="22" t="s">
        <v>176</v>
      </c>
    </row>
    <row r="167" spans="1:4" x14ac:dyDescent="0.2">
      <c r="A167" s="22" t="s">
        <v>95</v>
      </c>
      <c r="B167" s="22" t="s">
        <v>98</v>
      </c>
      <c r="C167" s="22" t="s">
        <v>181</v>
      </c>
      <c r="D167" s="22" t="s">
        <v>180</v>
      </c>
    </row>
    <row r="168" spans="1:4" x14ac:dyDescent="0.2">
      <c r="A168" s="22" t="s">
        <v>95</v>
      </c>
      <c r="B168" s="22" t="s">
        <v>159</v>
      </c>
      <c r="C168" s="22" t="s">
        <v>183</v>
      </c>
      <c r="D168" s="22" t="s">
        <v>182</v>
      </c>
    </row>
    <row r="169" spans="1:4" x14ac:dyDescent="0.2">
      <c r="A169" s="22" t="s">
        <v>95</v>
      </c>
      <c r="B169" s="22" t="s">
        <v>98</v>
      </c>
      <c r="C169" s="22" t="s">
        <v>190</v>
      </c>
      <c r="D169" s="22" t="s">
        <v>189</v>
      </c>
    </row>
    <row r="170" spans="1:4" x14ac:dyDescent="0.2">
      <c r="A170" s="22" t="s">
        <v>95</v>
      </c>
      <c r="B170" s="22" t="s">
        <v>98</v>
      </c>
      <c r="C170" s="22" t="s">
        <v>215</v>
      </c>
      <c r="D170" s="22" t="s">
        <v>214</v>
      </c>
    </row>
    <row r="171" spans="1:4" ht="13.5" thickBot="1" x14ac:dyDescent="0.25">
      <c r="A171" s="24" t="s">
        <v>95</v>
      </c>
      <c r="B171" s="24" t="s">
        <v>98</v>
      </c>
      <c r="C171" s="24" t="s">
        <v>217</v>
      </c>
      <c r="D171" s="24" t="s">
        <v>216</v>
      </c>
    </row>
    <row r="172" spans="1:4" ht="13.5" thickBot="1" x14ac:dyDescent="0.25">
      <c r="A172" s="24" t="s">
        <v>85</v>
      </c>
      <c r="B172" s="24" t="s">
        <v>80</v>
      </c>
      <c r="C172" s="24" t="s">
        <v>83</v>
      </c>
      <c r="D172" s="24" t="s">
        <v>82</v>
      </c>
    </row>
    <row r="173" spans="1:4" x14ac:dyDescent="0.2">
      <c r="A173" s="23" t="s">
        <v>84</v>
      </c>
      <c r="B173" s="23" t="s">
        <v>80</v>
      </c>
      <c r="C173" s="23" t="s">
        <v>83</v>
      </c>
      <c r="D173" s="23" t="s">
        <v>82</v>
      </c>
    </row>
    <row r="174" spans="1:4" ht="13.5" thickBot="1" x14ac:dyDescent="0.25">
      <c r="A174" s="24" t="s">
        <v>84</v>
      </c>
      <c r="B174" s="24" t="s">
        <v>80</v>
      </c>
      <c r="C174" s="24" t="s">
        <v>211</v>
      </c>
      <c r="D174" s="24" t="s">
        <v>210</v>
      </c>
    </row>
    <row r="175" spans="1:4" ht="13.5" thickBot="1" x14ac:dyDescent="0.25">
      <c r="A175" s="24" t="s">
        <v>142</v>
      </c>
      <c r="B175" s="24" t="s">
        <v>98</v>
      </c>
      <c r="C175" s="24" t="s">
        <v>141</v>
      </c>
      <c r="D175" s="24" t="s">
        <v>140</v>
      </c>
    </row>
    <row r="176" spans="1:4" ht="13.5" thickBot="1" x14ac:dyDescent="0.25">
      <c r="A176" s="24" t="s">
        <v>115</v>
      </c>
      <c r="B176" s="24" t="s">
        <v>98</v>
      </c>
      <c r="C176" s="24" t="s">
        <v>113</v>
      </c>
      <c r="D176" s="24" t="s">
        <v>112</v>
      </c>
    </row>
    <row r="177" spans="1:4" x14ac:dyDescent="0.2">
      <c r="A177" s="23" t="s">
        <v>111</v>
      </c>
      <c r="B177" s="23" t="s">
        <v>98</v>
      </c>
      <c r="C177" s="23" t="s">
        <v>107</v>
      </c>
      <c r="D177" s="23" t="s">
        <v>106</v>
      </c>
    </row>
    <row r="178" spans="1:4" x14ac:dyDescent="0.2">
      <c r="A178" s="22" t="s">
        <v>111</v>
      </c>
      <c r="B178" s="22" t="s">
        <v>98</v>
      </c>
      <c r="C178" s="22" t="s">
        <v>231</v>
      </c>
      <c r="D178" s="22" t="s">
        <v>230</v>
      </c>
    </row>
    <row r="179" spans="1:4" x14ac:dyDescent="0.2">
      <c r="A179" s="22" t="s">
        <v>111</v>
      </c>
      <c r="B179" s="22" t="s">
        <v>235</v>
      </c>
      <c r="C179" s="22" t="s">
        <v>234</v>
      </c>
      <c r="D179" s="22" t="s">
        <v>233</v>
      </c>
    </row>
    <row r="180" spans="1:4" x14ac:dyDescent="0.2">
      <c r="A180" s="22" t="s">
        <v>111</v>
      </c>
      <c r="B180" s="22" t="s">
        <v>235</v>
      </c>
      <c r="C180" s="22" t="s">
        <v>237</v>
      </c>
      <c r="D180" s="22" t="s">
        <v>236</v>
      </c>
    </row>
    <row r="181" spans="1:4" ht="13.5" thickBot="1" x14ac:dyDescent="0.25">
      <c r="A181" s="24" t="s">
        <v>109</v>
      </c>
      <c r="B181" s="24" t="s">
        <v>98</v>
      </c>
      <c r="C181" s="24" t="s">
        <v>107</v>
      </c>
      <c r="D181" s="24" t="s">
        <v>106</v>
      </c>
    </row>
    <row r="182" spans="1:4" ht="13.5" thickBot="1" x14ac:dyDescent="0.25">
      <c r="A182" s="24" t="s">
        <v>252</v>
      </c>
      <c r="B182" s="24" t="s">
        <v>174</v>
      </c>
      <c r="C182" s="24" t="s">
        <v>251</v>
      </c>
      <c r="D182" s="24" t="s">
        <v>250</v>
      </c>
    </row>
    <row r="183" spans="1:4" ht="13.5" thickBot="1" x14ac:dyDescent="0.25">
      <c r="A183" s="24" t="s">
        <v>151</v>
      </c>
      <c r="B183" s="24" t="s">
        <v>98</v>
      </c>
      <c r="C183" s="24" t="s">
        <v>149</v>
      </c>
      <c r="D183" s="24" t="s">
        <v>148</v>
      </c>
    </row>
    <row r="184" spans="1:4" ht="13.5" thickBot="1" x14ac:dyDescent="0.25">
      <c r="A184" s="24" t="s">
        <v>315</v>
      </c>
      <c r="B184" s="24" t="s">
        <v>174</v>
      </c>
      <c r="C184" s="24" t="s">
        <v>313</v>
      </c>
      <c r="D184" s="24" t="s">
        <v>312</v>
      </c>
    </row>
    <row r="185" spans="1:4" ht="13.5" thickBot="1" x14ac:dyDescent="0.25">
      <c r="A185" s="24" t="s">
        <v>314</v>
      </c>
      <c r="B185" s="24" t="s">
        <v>174</v>
      </c>
      <c r="C185" s="24" t="s">
        <v>313</v>
      </c>
      <c r="D185" s="24" t="s">
        <v>312</v>
      </c>
    </row>
    <row r="186" spans="1:4" x14ac:dyDescent="0.2">
      <c r="A186" s="23" t="s">
        <v>272</v>
      </c>
      <c r="B186" s="23" t="s">
        <v>240</v>
      </c>
      <c r="C186" s="23" t="s">
        <v>271</v>
      </c>
      <c r="D186" s="23" t="s">
        <v>270</v>
      </c>
    </row>
    <row r="187" spans="1:4" x14ac:dyDescent="0.2">
      <c r="A187" s="22" t="s">
        <v>272</v>
      </c>
      <c r="B187" s="22" t="s">
        <v>240</v>
      </c>
      <c r="C187" s="22" t="s">
        <v>297</v>
      </c>
      <c r="D187" s="22" t="s">
        <v>296</v>
      </c>
    </row>
    <row r="188" spans="1:4" x14ac:dyDescent="0.2">
      <c r="A188" s="22" t="s">
        <v>272</v>
      </c>
      <c r="B188" s="22" t="s">
        <v>255</v>
      </c>
      <c r="C188" s="22" t="s">
        <v>328</v>
      </c>
      <c r="D188" s="22" t="s">
        <v>327</v>
      </c>
    </row>
    <row r="189" spans="1:4" x14ac:dyDescent="0.2">
      <c r="A189" s="22" t="s">
        <v>272</v>
      </c>
      <c r="B189" s="22" t="s">
        <v>240</v>
      </c>
      <c r="C189" s="22" t="s">
        <v>332</v>
      </c>
      <c r="D189" s="22" t="s">
        <v>331</v>
      </c>
    </row>
    <row r="190" spans="1:4" x14ac:dyDescent="0.2">
      <c r="A190" s="22" t="s">
        <v>272</v>
      </c>
      <c r="B190" s="22" t="s">
        <v>240</v>
      </c>
      <c r="C190" s="22" t="s">
        <v>334</v>
      </c>
      <c r="D190" s="22" t="s">
        <v>333</v>
      </c>
    </row>
    <row r="191" spans="1:4" ht="13.5" thickBot="1" x14ac:dyDescent="0.25">
      <c r="A191" s="24" t="s">
        <v>272</v>
      </c>
      <c r="B191" s="24" t="s">
        <v>240</v>
      </c>
      <c r="C191" s="24" t="s">
        <v>340</v>
      </c>
      <c r="D191" s="24" t="s">
        <v>339</v>
      </c>
    </row>
    <row r="192" spans="1:4" x14ac:dyDescent="0.2">
      <c r="A192" s="23" t="s">
        <v>166</v>
      </c>
      <c r="B192" s="23" t="s">
        <v>98</v>
      </c>
      <c r="C192" s="23" t="s">
        <v>163</v>
      </c>
      <c r="D192" s="23" t="s">
        <v>162</v>
      </c>
    </row>
    <row r="193" spans="1:4" ht="13.5" thickBot="1" x14ac:dyDescent="0.25">
      <c r="A193" s="24" t="s">
        <v>166</v>
      </c>
      <c r="B193" s="24" t="s">
        <v>98</v>
      </c>
      <c r="C193" s="24" t="s">
        <v>177</v>
      </c>
      <c r="D193" s="24" t="s">
        <v>176</v>
      </c>
    </row>
    <row r="194" spans="1:4" ht="13.5" thickBot="1" x14ac:dyDescent="0.25">
      <c r="A194" s="24" t="s">
        <v>188</v>
      </c>
      <c r="B194" s="24" t="s">
        <v>98</v>
      </c>
      <c r="C194" s="24" t="s">
        <v>185</v>
      </c>
      <c r="D194" s="24" t="s">
        <v>184</v>
      </c>
    </row>
    <row r="195" spans="1:4" ht="13.5" thickBot="1" x14ac:dyDescent="0.25">
      <c r="A195" s="24" t="s">
        <v>326</v>
      </c>
      <c r="B195" s="24" t="s">
        <v>240</v>
      </c>
      <c r="C195" s="24" t="s">
        <v>324</v>
      </c>
      <c r="D195" s="24" t="s">
        <v>323</v>
      </c>
    </row>
    <row r="196" spans="1:4" ht="13.5" thickBot="1" x14ac:dyDescent="0.25">
      <c r="A196" s="24" t="s">
        <v>325</v>
      </c>
      <c r="B196" s="24" t="s">
        <v>240</v>
      </c>
      <c r="C196" s="24" t="s">
        <v>324</v>
      </c>
      <c r="D196" s="24" t="s">
        <v>323</v>
      </c>
    </row>
    <row r="197" spans="1:4" ht="13.5" thickBot="1" x14ac:dyDescent="0.25">
      <c r="A197" s="24" t="s">
        <v>160</v>
      </c>
      <c r="B197" s="24" t="s">
        <v>159</v>
      </c>
      <c r="C197" s="24" t="s">
        <v>158</v>
      </c>
      <c r="D197" s="24" t="s">
        <v>157</v>
      </c>
    </row>
    <row r="198" spans="1:4" ht="13.5" thickBot="1" x14ac:dyDescent="0.25">
      <c r="A198" s="24" t="s">
        <v>229</v>
      </c>
      <c r="B198" s="24" t="s">
        <v>98</v>
      </c>
      <c r="C198" s="24" t="s">
        <v>228</v>
      </c>
      <c r="D198" s="24" t="s">
        <v>227</v>
      </c>
    </row>
    <row r="199" spans="1:4" x14ac:dyDescent="0.2">
      <c r="A199" s="23" t="s">
        <v>150</v>
      </c>
      <c r="B199" s="23" t="s">
        <v>98</v>
      </c>
      <c r="C199" s="23" t="s">
        <v>149</v>
      </c>
      <c r="D199" s="23" t="s">
        <v>148</v>
      </c>
    </row>
    <row r="200" spans="1:4" ht="13.5" thickBot="1" x14ac:dyDescent="0.25">
      <c r="A200" s="24" t="s">
        <v>150</v>
      </c>
      <c r="B200" s="24" t="s">
        <v>174</v>
      </c>
      <c r="C200" s="24" t="s">
        <v>251</v>
      </c>
      <c r="D200" s="24" t="s">
        <v>250</v>
      </c>
    </row>
    <row r="201" spans="1:4" ht="13.5" thickBot="1" x14ac:dyDescent="0.25">
      <c r="A201" s="24" t="s">
        <v>288</v>
      </c>
      <c r="B201" s="24" t="s">
        <v>174</v>
      </c>
      <c r="C201" s="24" t="s">
        <v>286</v>
      </c>
      <c r="D201" s="24" t="s">
        <v>285</v>
      </c>
    </row>
    <row r="202" spans="1:4" x14ac:dyDescent="0.2">
      <c r="A202" s="23" t="s">
        <v>161</v>
      </c>
      <c r="B202" s="23" t="s">
        <v>159</v>
      </c>
      <c r="C202" s="23" t="s">
        <v>158</v>
      </c>
      <c r="D202" s="23" t="s">
        <v>157</v>
      </c>
    </row>
    <row r="203" spans="1:4" ht="13.5" thickBot="1" x14ac:dyDescent="0.25">
      <c r="A203" s="24" t="s">
        <v>161</v>
      </c>
      <c r="B203" s="24" t="s">
        <v>174</v>
      </c>
      <c r="C203" s="24" t="s">
        <v>173</v>
      </c>
      <c r="D203" s="24" t="s">
        <v>172</v>
      </c>
    </row>
    <row r="204" spans="1:4" x14ac:dyDescent="0.2">
      <c r="A204" s="23" t="s">
        <v>81</v>
      </c>
      <c r="B204" s="23" t="s">
        <v>80</v>
      </c>
      <c r="C204" s="23" t="s">
        <v>79</v>
      </c>
      <c r="D204" s="23" t="s">
        <v>78</v>
      </c>
    </row>
    <row r="205" spans="1:4" ht="13.5" thickBot="1" x14ac:dyDescent="0.25">
      <c r="A205" s="24" t="s">
        <v>81</v>
      </c>
      <c r="B205" s="24" t="s">
        <v>98</v>
      </c>
      <c r="C205" s="24" t="s">
        <v>149</v>
      </c>
      <c r="D205" s="24" t="s">
        <v>148</v>
      </c>
    </row>
    <row r="206" spans="1:4" x14ac:dyDescent="0.2">
      <c r="A206" s="23" t="s">
        <v>28</v>
      </c>
      <c r="B206" s="23" t="s">
        <v>10</v>
      </c>
      <c r="C206" s="23" t="s">
        <v>25</v>
      </c>
      <c r="D206" s="23" t="s">
        <v>24</v>
      </c>
    </row>
    <row r="207" spans="1:4" x14ac:dyDescent="0.2">
      <c r="A207" s="22" t="s">
        <v>139</v>
      </c>
      <c r="B207" s="22" t="s">
        <v>98</v>
      </c>
      <c r="C207" s="22" t="s">
        <v>138</v>
      </c>
      <c r="D207" s="22" t="s">
        <v>137</v>
      </c>
    </row>
    <row r="208" spans="1:4" ht="13.5" thickBot="1" x14ac:dyDescent="0.25">
      <c r="A208" s="24" t="s">
        <v>139</v>
      </c>
      <c r="B208" s="24" t="s">
        <v>98</v>
      </c>
      <c r="C208" s="24" t="s">
        <v>185</v>
      </c>
      <c r="D208" s="24" t="s">
        <v>184</v>
      </c>
    </row>
    <row r="209" spans="1:4" x14ac:dyDescent="0.2">
      <c r="A209" s="23" t="s">
        <v>169</v>
      </c>
      <c r="B209" s="23" t="s">
        <v>98</v>
      </c>
      <c r="C209" s="23" t="s">
        <v>168</v>
      </c>
      <c r="D209" s="23" t="s">
        <v>167</v>
      </c>
    </row>
    <row r="210" spans="1:4" ht="13.5" thickBot="1" x14ac:dyDescent="0.25">
      <c r="A210" s="24" t="s">
        <v>169</v>
      </c>
      <c r="B210" s="24" t="s">
        <v>98</v>
      </c>
      <c r="C210" s="24" t="s">
        <v>203</v>
      </c>
      <c r="D210" s="24" t="s">
        <v>202</v>
      </c>
    </row>
    <row r="211" spans="1:4" x14ac:dyDescent="0.2">
      <c r="A211" s="23" t="s">
        <v>31</v>
      </c>
      <c r="B211" s="23" t="s">
        <v>10</v>
      </c>
      <c r="C211" s="23" t="s">
        <v>30</v>
      </c>
      <c r="D211" s="23" t="s">
        <v>29</v>
      </c>
    </row>
    <row r="212" spans="1:4" x14ac:dyDescent="0.2">
      <c r="A212" s="22" t="s">
        <v>31</v>
      </c>
      <c r="B212" s="22" t="s">
        <v>10</v>
      </c>
      <c r="C212" s="22" t="s">
        <v>55</v>
      </c>
      <c r="D212" s="22" t="s">
        <v>54</v>
      </c>
    </row>
    <row r="213" spans="1:4" x14ac:dyDescent="0.2">
      <c r="A213" s="22" t="s">
        <v>31</v>
      </c>
      <c r="B213" s="22" t="s">
        <v>10</v>
      </c>
      <c r="C213" s="22" t="s">
        <v>77</v>
      </c>
      <c r="D213" s="22" t="s">
        <v>76</v>
      </c>
    </row>
    <row r="214" spans="1:4" x14ac:dyDescent="0.2">
      <c r="A214" s="22" t="s">
        <v>31</v>
      </c>
      <c r="B214" s="22" t="s">
        <v>98</v>
      </c>
      <c r="C214" s="22" t="s">
        <v>103</v>
      </c>
      <c r="D214" s="22" t="s">
        <v>102</v>
      </c>
    </row>
    <row r="215" spans="1:4" ht="13.5" thickBot="1" x14ac:dyDescent="0.25">
      <c r="A215" s="24" t="s">
        <v>31</v>
      </c>
      <c r="B215" s="24" t="s">
        <v>98</v>
      </c>
      <c r="C215" s="24" t="s">
        <v>171</v>
      </c>
      <c r="D215" s="24" t="s">
        <v>170</v>
      </c>
    </row>
    <row r="216" spans="1:4" x14ac:dyDescent="0.2">
      <c r="A216" s="23" t="s">
        <v>40</v>
      </c>
      <c r="B216" s="23" t="s">
        <v>10</v>
      </c>
      <c r="C216" s="23" t="s">
        <v>39</v>
      </c>
      <c r="D216" s="23" t="s">
        <v>38</v>
      </c>
    </row>
    <row r="217" spans="1:4" x14ac:dyDescent="0.2">
      <c r="A217" s="22" t="s">
        <v>40</v>
      </c>
      <c r="B217" s="22" t="s">
        <v>98</v>
      </c>
      <c r="C217" s="22" t="s">
        <v>103</v>
      </c>
      <c r="D217" s="22" t="s">
        <v>102</v>
      </c>
    </row>
    <row r="218" spans="1:4" x14ac:dyDescent="0.2">
      <c r="A218" s="22" t="s">
        <v>40</v>
      </c>
      <c r="B218" s="22" t="s">
        <v>98</v>
      </c>
      <c r="C218" s="22" t="s">
        <v>107</v>
      </c>
      <c r="D218" s="22" t="s">
        <v>106</v>
      </c>
    </row>
    <row r="219" spans="1:4" x14ac:dyDescent="0.2">
      <c r="A219" s="22" t="s">
        <v>40</v>
      </c>
      <c r="B219" s="22" t="s">
        <v>98</v>
      </c>
      <c r="C219" s="22" t="s">
        <v>117</v>
      </c>
      <c r="D219" s="22" t="s">
        <v>116</v>
      </c>
    </row>
    <row r="220" spans="1:4" x14ac:dyDescent="0.2">
      <c r="A220" s="22" t="s">
        <v>40</v>
      </c>
      <c r="B220" s="22" t="s">
        <v>98</v>
      </c>
      <c r="C220" s="22" t="s">
        <v>131</v>
      </c>
      <c r="D220" s="22" t="s">
        <v>130</v>
      </c>
    </row>
    <row r="221" spans="1:4" x14ac:dyDescent="0.2">
      <c r="A221" s="22" t="s">
        <v>40</v>
      </c>
      <c r="B221" s="22" t="s">
        <v>98</v>
      </c>
      <c r="C221" s="22" t="s">
        <v>133</v>
      </c>
      <c r="D221" s="22" t="s">
        <v>132</v>
      </c>
    </row>
    <row r="222" spans="1:4" x14ac:dyDescent="0.2">
      <c r="A222" s="22" t="s">
        <v>40</v>
      </c>
      <c r="B222" s="22" t="s">
        <v>98</v>
      </c>
      <c r="C222" s="22" t="s">
        <v>147</v>
      </c>
      <c r="D222" s="22" t="s">
        <v>146</v>
      </c>
    </row>
    <row r="223" spans="1:4" x14ac:dyDescent="0.2">
      <c r="A223" s="22" t="s">
        <v>40</v>
      </c>
      <c r="B223" s="22" t="s">
        <v>98</v>
      </c>
      <c r="C223" s="22" t="s">
        <v>203</v>
      </c>
      <c r="D223" s="22" t="s">
        <v>202</v>
      </c>
    </row>
    <row r="224" spans="1:4" x14ac:dyDescent="0.2">
      <c r="A224" s="22" t="s">
        <v>40</v>
      </c>
      <c r="B224" s="22" t="s">
        <v>98</v>
      </c>
      <c r="C224" s="22" t="s">
        <v>209</v>
      </c>
      <c r="D224" s="22" t="s">
        <v>208</v>
      </c>
    </row>
    <row r="225" spans="1:4" x14ac:dyDescent="0.2">
      <c r="A225" s="22" t="s">
        <v>40</v>
      </c>
      <c r="B225" s="22" t="s">
        <v>98</v>
      </c>
      <c r="C225" s="22" t="s">
        <v>215</v>
      </c>
      <c r="D225" s="22" t="s">
        <v>214</v>
      </c>
    </row>
    <row r="226" spans="1:4" x14ac:dyDescent="0.2">
      <c r="A226" s="22" t="s">
        <v>40</v>
      </c>
      <c r="B226" s="22" t="s">
        <v>98</v>
      </c>
      <c r="C226" s="22" t="s">
        <v>219</v>
      </c>
      <c r="D226" s="22" t="s">
        <v>218</v>
      </c>
    </row>
    <row r="227" spans="1:4" x14ac:dyDescent="0.2">
      <c r="A227" s="22" t="s">
        <v>40</v>
      </c>
      <c r="B227" s="22" t="s">
        <v>98</v>
      </c>
      <c r="C227" s="22" t="s">
        <v>226</v>
      </c>
      <c r="D227" s="22" t="s">
        <v>225</v>
      </c>
    </row>
    <row r="228" spans="1:4" x14ac:dyDescent="0.2">
      <c r="A228" s="22" t="s">
        <v>40</v>
      </c>
      <c r="B228" s="22" t="s">
        <v>98</v>
      </c>
      <c r="C228" s="22" t="s">
        <v>231</v>
      </c>
      <c r="D228" s="22" t="s">
        <v>230</v>
      </c>
    </row>
    <row r="229" spans="1:4" x14ac:dyDescent="0.2">
      <c r="A229" s="22" t="s">
        <v>40</v>
      </c>
      <c r="B229" s="22" t="s">
        <v>6</v>
      </c>
      <c r="C229" s="22" t="s">
        <v>318</v>
      </c>
      <c r="D229" s="22" t="s">
        <v>317</v>
      </c>
    </row>
    <row r="230" spans="1:4" ht="13.5" thickBot="1" x14ac:dyDescent="0.25">
      <c r="A230" s="24" t="s">
        <v>40</v>
      </c>
      <c r="B230" s="24" t="s">
        <v>80</v>
      </c>
      <c r="C230" s="24" t="s">
        <v>320</v>
      </c>
      <c r="D230" s="24" t="s">
        <v>319</v>
      </c>
    </row>
    <row r="231" spans="1:4" x14ac:dyDescent="0.2">
      <c r="A231" s="23" t="s">
        <v>108</v>
      </c>
      <c r="B231" s="23" t="s">
        <v>98</v>
      </c>
      <c r="C231" s="23" t="s">
        <v>107</v>
      </c>
      <c r="D231" s="23" t="s">
        <v>106</v>
      </c>
    </row>
    <row r="232" spans="1:4" x14ac:dyDescent="0.2">
      <c r="A232" s="22" t="s">
        <v>108</v>
      </c>
      <c r="B232" s="22" t="s">
        <v>98</v>
      </c>
      <c r="C232" s="22" t="s">
        <v>171</v>
      </c>
      <c r="D232" s="22" t="s">
        <v>170</v>
      </c>
    </row>
    <row r="233" spans="1:4" ht="13.5" thickBot="1" x14ac:dyDescent="0.25">
      <c r="A233" s="24" t="s">
        <v>108</v>
      </c>
      <c r="B233" s="24" t="s">
        <v>98</v>
      </c>
      <c r="C233" s="24" t="s">
        <v>203</v>
      </c>
      <c r="D233" s="24" t="s">
        <v>202</v>
      </c>
    </row>
    <row r="234" spans="1:4" x14ac:dyDescent="0.2">
      <c r="A234" s="23" t="s">
        <v>45</v>
      </c>
      <c r="B234" s="23" t="s">
        <v>10</v>
      </c>
      <c r="C234" s="23" t="s">
        <v>44</v>
      </c>
      <c r="D234" s="23" t="s">
        <v>43</v>
      </c>
    </row>
    <row r="235" spans="1:4" x14ac:dyDescent="0.2">
      <c r="A235" s="22" t="s">
        <v>45</v>
      </c>
      <c r="B235" s="22" t="s">
        <v>80</v>
      </c>
      <c r="C235" s="22" t="s">
        <v>83</v>
      </c>
      <c r="D235" s="22" t="s">
        <v>82</v>
      </c>
    </row>
    <row r="236" spans="1:4" x14ac:dyDescent="0.2">
      <c r="A236" s="22" t="s">
        <v>45</v>
      </c>
      <c r="B236" s="22" t="s">
        <v>80</v>
      </c>
      <c r="C236" s="22" t="s">
        <v>90</v>
      </c>
      <c r="D236" s="22" t="s">
        <v>89</v>
      </c>
    </row>
    <row r="237" spans="1:4" x14ac:dyDescent="0.2">
      <c r="A237" s="22" t="s">
        <v>45</v>
      </c>
      <c r="B237" s="22" t="s">
        <v>80</v>
      </c>
      <c r="C237" s="22" t="s">
        <v>92</v>
      </c>
      <c r="D237" s="22" t="s">
        <v>91</v>
      </c>
    </row>
    <row r="238" spans="1:4" x14ac:dyDescent="0.2">
      <c r="A238" s="22" t="s">
        <v>45</v>
      </c>
      <c r="B238" s="22" t="s">
        <v>98</v>
      </c>
      <c r="C238" s="22" t="s">
        <v>103</v>
      </c>
      <c r="D238" s="22" t="s">
        <v>102</v>
      </c>
    </row>
    <row r="239" spans="1:4" x14ac:dyDescent="0.2">
      <c r="A239" s="22" t="s">
        <v>45</v>
      </c>
      <c r="B239" s="22" t="s">
        <v>98</v>
      </c>
      <c r="C239" s="22" t="s">
        <v>133</v>
      </c>
      <c r="D239" s="22" t="s">
        <v>132</v>
      </c>
    </row>
    <row r="240" spans="1:4" x14ac:dyDescent="0.2">
      <c r="A240" s="22" t="s">
        <v>45</v>
      </c>
      <c r="B240" s="22" t="s">
        <v>98</v>
      </c>
      <c r="C240" s="22" t="s">
        <v>141</v>
      </c>
      <c r="D240" s="22" t="s">
        <v>140</v>
      </c>
    </row>
    <row r="241" spans="1:4" x14ac:dyDescent="0.2">
      <c r="A241" s="22" t="s">
        <v>45</v>
      </c>
      <c r="B241" s="22" t="s">
        <v>98</v>
      </c>
      <c r="C241" s="22" t="s">
        <v>147</v>
      </c>
      <c r="D241" s="22" t="s">
        <v>146</v>
      </c>
    </row>
    <row r="242" spans="1:4" x14ac:dyDescent="0.2">
      <c r="A242" s="22" t="s">
        <v>45</v>
      </c>
      <c r="B242" s="22" t="s">
        <v>159</v>
      </c>
      <c r="C242" s="22" t="s">
        <v>200</v>
      </c>
      <c r="D242" s="22" t="s">
        <v>199</v>
      </c>
    </row>
    <row r="243" spans="1:4" x14ac:dyDescent="0.2">
      <c r="A243" s="22" t="s">
        <v>45</v>
      </c>
      <c r="B243" s="22" t="s">
        <v>98</v>
      </c>
      <c r="C243" s="22" t="s">
        <v>203</v>
      </c>
      <c r="D243" s="22" t="s">
        <v>202</v>
      </c>
    </row>
    <row r="244" spans="1:4" x14ac:dyDescent="0.2">
      <c r="A244" s="22" t="s">
        <v>45</v>
      </c>
      <c r="B244" s="22" t="s">
        <v>98</v>
      </c>
      <c r="C244" s="22" t="s">
        <v>209</v>
      </c>
      <c r="D244" s="22" t="s">
        <v>208</v>
      </c>
    </row>
    <row r="245" spans="1:4" x14ac:dyDescent="0.2">
      <c r="A245" s="22" t="s">
        <v>45</v>
      </c>
      <c r="B245" s="22" t="s">
        <v>98</v>
      </c>
      <c r="C245" s="22" t="s">
        <v>215</v>
      </c>
      <c r="D245" s="22" t="s">
        <v>214</v>
      </c>
    </row>
    <row r="246" spans="1:4" ht="13.5" thickBot="1" x14ac:dyDescent="0.25">
      <c r="A246" s="24" t="s">
        <v>45</v>
      </c>
      <c r="B246" s="24" t="s">
        <v>80</v>
      </c>
      <c r="C246" s="24" t="s">
        <v>320</v>
      </c>
      <c r="D246" s="24" t="s">
        <v>319</v>
      </c>
    </row>
    <row r="247" spans="1:4" ht="13.5" thickBot="1" x14ac:dyDescent="0.25">
      <c r="A247" s="24" t="s">
        <v>12</v>
      </c>
      <c r="B247" s="24" t="s">
        <v>10</v>
      </c>
      <c r="C247" s="24" t="s">
        <v>9</v>
      </c>
      <c r="D247" s="24" t="s">
        <v>8</v>
      </c>
    </row>
    <row r="248" spans="1:4" ht="13.5" thickBot="1" x14ac:dyDescent="0.25">
      <c r="A248" s="24" t="s">
        <v>175</v>
      </c>
      <c r="B248" s="24" t="s">
        <v>174</v>
      </c>
      <c r="C248" s="24" t="s">
        <v>173</v>
      </c>
      <c r="D248" s="24" t="s">
        <v>172</v>
      </c>
    </row>
    <row r="249" spans="1:4" ht="13.5" thickBot="1" x14ac:dyDescent="0.25">
      <c r="A249" s="24" t="s">
        <v>152</v>
      </c>
      <c r="B249" s="24" t="s">
        <v>98</v>
      </c>
      <c r="C249" s="24" t="s">
        <v>149</v>
      </c>
      <c r="D249" s="24" t="s">
        <v>148</v>
      </c>
    </row>
    <row r="250" spans="1:4" ht="13.5" thickBot="1" x14ac:dyDescent="0.25">
      <c r="A250" s="24" t="s">
        <v>198</v>
      </c>
      <c r="B250" s="24" t="s">
        <v>98</v>
      </c>
      <c r="C250" s="24" t="s">
        <v>196</v>
      </c>
      <c r="D250" s="24" t="s">
        <v>195</v>
      </c>
    </row>
    <row r="251" spans="1:4" ht="13.5" thickBot="1" x14ac:dyDescent="0.25">
      <c r="A251" s="24" t="s">
        <v>197</v>
      </c>
      <c r="B251" s="24" t="s">
        <v>98</v>
      </c>
      <c r="C251" s="24" t="s">
        <v>196</v>
      </c>
      <c r="D251" s="24" t="s">
        <v>195</v>
      </c>
    </row>
    <row r="252" spans="1:4" ht="13.5" thickBot="1" x14ac:dyDescent="0.25">
      <c r="A252" s="24" t="s">
        <v>201</v>
      </c>
      <c r="B252" s="24" t="s">
        <v>159</v>
      </c>
      <c r="C252" s="24" t="s">
        <v>200</v>
      </c>
      <c r="D252" s="24" t="s">
        <v>199</v>
      </c>
    </row>
    <row r="253" spans="1:4" x14ac:dyDescent="0.2">
      <c r="A253" s="23" t="s">
        <v>26</v>
      </c>
      <c r="B253" s="23" t="s">
        <v>10</v>
      </c>
      <c r="C253" s="23" t="s">
        <v>25</v>
      </c>
      <c r="D253" s="23" t="s">
        <v>24</v>
      </c>
    </row>
    <row r="254" spans="1:4" ht="13.5" thickBot="1" x14ac:dyDescent="0.25">
      <c r="A254" s="24" t="s">
        <v>26</v>
      </c>
      <c r="B254" s="24" t="s">
        <v>10</v>
      </c>
      <c r="C254" s="24" t="s">
        <v>42</v>
      </c>
      <c r="D254" s="24" t="s">
        <v>41</v>
      </c>
    </row>
    <row r="255" spans="1:4" x14ac:dyDescent="0.2">
      <c r="A255" s="23" t="s">
        <v>60</v>
      </c>
      <c r="B255" s="23" t="s">
        <v>10</v>
      </c>
      <c r="C255" s="23" t="s">
        <v>59</v>
      </c>
      <c r="D255" s="23" t="s">
        <v>58</v>
      </c>
    </row>
    <row r="256" spans="1:4" x14ac:dyDescent="0.2">
      <c r="A256" s="22" t="s">
        <v>60</v>
      </c>
      <c r="B256" s="22" t="s">
        <v>98</v>
      </c>
      <c r="C256" s="22" t="s">
        <v>192</v>
      </c>
      <c r="D256" s="22" t="s">
        <v>191</v>
      </c>
    </row>
    <row r="257" spans="1:4" ht="13.5" thickBot="1" x14ac:dyDescent="0.25">
      <c r="A257" s="24" t="s">
        <v>60</v>
      </c>
      <c r="B257" s="24" t="s">
        <v>80</v>
      </c>
      <c r="C257" s="24" t="s">
        <v>207</v>
      </c>
      <c r="D257" s="24" t="s">
        <v>206</v>
      </c>
    </row>
    <row r="258" spans="1:4" ht="13.5" thickBot="1" x14ac:dyDescent="0.25">
      <c r="A258" s="24" t="s">
        <v>110</v>
      </c>
      <c r="B258" s="24" t="s">
        <v>98</v>
      </c>
      <c r="C258" s="24" t="s">
        <v>107</v>
      </c>
      <c r="D258" s="24" t="s">
        <v>106</v>
      </c>
    </row>
    <row r="259" spans="1:4" ht="13.5" thickBot="1" x14ac:dyDescent="0.25">
      <c r="A259" s="24" t="s">
        <v>316</v>
      </c>
      <c r="B259" s="24" t="s">
        <v>174</v>
      </c>
      <c r="C259" s="24" t="s">
        <v>313</v>
      </c>
      <c r="D259" s="24" t="s">
        <v>312</v>
      </c>
    </row>
  </sheetData>
  <sortState ref="A1:AJ258">
    <sortCondition ref="A1:A258"/>
  </sortState>
  <mergeCells count="1">
    <mergeCell ref="A1:D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A21" sqref="A21:D21"/>
    </sheetView>
  </sheetViews>
  <sheetFormatPr baseColWidth="10" defaultRowHeight="12.75" x14ac:dyDescent="0.2"/>
  <cols>
    <col min="1" max="1" width="53.85546875" bestFit="1" customWidth="1"/>
    <col min="2" max="2" width="16.7109375" customWidth="1"/>
    <col min="3" max="3" width="14.7109375" customWidth="1"/>
    <col min="4" max="4" width="16.140625" customWidth="1"/>
  </cols>
  <sheetData>
    <row r="1" spans="1:4" ht="13.5" thickBot="1" x14ac:dyDescent="0.25"/>
    <row r="2" spans="1:4" ht="19.5" thickBot="1" x14ac:dyDescent="0.3">
      <c r="A2" s="157" t="s">
        <v>469</v>
      </c>
      <c r="B2" s="158"/>
      <c r="C2" s="158"/>
      <c r="D2" s="159"/>
    </row>
    <row r="3" spans="1:4" ht="13.5" thickBot="1" x14ac:dyDescent="0.25"/>
    <row r="4" spans="1:4" ht="45.75" thickBot="1" x14ac:dyDescent="0.25">
      <c r="A4" s="82" t="s">
        <v>435</v>
      </c>
      <c r="B4" s="82" t="s">
        <v>436</v>
      </c>
      <c r="C4" s="82" t="s">
        <v>437</v>
      </c>
      <c r="D4" s="82" t="s">
        <v>438</v>
      </c>
    </row>
    <row r="5" spans="1:4" ht="15.75" thickBot="1" x14ac:dyDescent="0.3">
      <c r="A5" s="83" t="s">
        <v>439</v>
      </c>
      <c r="B5" s="84">
        <v>7</v>
      </c>
      <c r="C5" s="84">
        <v>7</v>
      </c>
      <c r="D5" s="85">
        <f>+B5/C5</f>
        <v>1</v>
      </c>
    </row>
    <row r="6" spans="1:4" ht="15.75" thickBot="1" x14ac:dyDescent="0.3">
      <c r="A6" s="86" t="s">
        <v>440</v>
      </c>
      <c r="B6" s="87">
        <v>19</v>
      </c>
      <c r="C6" s="87">
        <v>28</v>
      </c>
      <c r="D6" s="85">
        <f t="shared" ref="D6:D13" si="0">+B6/C6</f>
        <v>0.6785714285714286</v>
      </c>
    </row>
    <row r="7" spans="1:4" ht="15.75" thickBot="1" x14ac:dyDescent="0.3">
      <c r="A7" s="86" t="s">
        <v>441</v>
      </c>
      <c r="B7" s="87">
        <v>5</v>
      </c>
      <c r="C7" s="87">
        <v>8</v>
      </c>
      <c r="D7" s="85">
        <f t="shared" si="0"/>
        <v>0.625</v>
      </c>
    </row>
    <row r="8" spans="1:4" ht="15.75" thickBot="1" x14ac:dyDescent="0.3">
      <c r="A8" s="86" t="s">
        <v>442</v>
      </c>
      <c r="B8" s="87">
        <v>9</v>
      </c>
      <c r="C8" s="87">
        <v>12</v>
      </c>
      <c r="D8" s="85">
        <f t="shared" si="0"/>
        <v>0.75</v>
      </c>
    </row>
    <row r="9" spans="1:4" ht="15.75" thickBot="1" x14ac:dyDescent="0.3">
      <c r="A9" s="86" t="s">
        <v>443</v>
      </c>
      <c r="B9" s="87">
        <v>3</v>
      </c>
      <c r="C9" s="87">
        <v>3</v>
      </c>
      <c r="D9" s="85">
        <f t="shared" si="0"/>
        <v>1</v>
      </c>
    </row>
    <row r="10" spans="1:4" ht="15.75" thickBot="1" x14ac:dyDescent="0.3">
      <c r="A10" s="86" t="s">
        <v>444</v>
      </c>
      <c r="B10" s="87">
        <v>1</v>
      </c>
      <c r="C10" s="87">
        <v>1</v>
      </c>
      <c r="D10" s="85">
        <f t="shared" si="0"/>
        <v>1</v>
      </c>
    </row>
    <row r="11" spans="1:4" ht="15.75" thickBot="1" x14ac:dyDescent="0.3">
      <c r="A11" s="86" t="s">
        <v>445</v>
      </c>
      <c r="B11" s="87">
        <v>50</v>
      </c>
      <c r="C11" s="87">
        <v>54</v>
      </c>
      <c r="D11" s="85">
        <f t="shared" si="0"/>
        <v>0.92592592592592593</v>
      </c>
    </row>
    <row r="12" spans="1:4" ht="15.75" thickBot="1" x14ac:dyDescent="0.3">
      <c r="A12" s="86" t="s">
        <v>446</v>
      </c>
      <c r="B12" s="87">
        <v>32</v>
      </c>
      <c r="C12" s="87">
        <v>33</v>
      </c>
      <c r="D12" s="85">
        <f t="shared" si="0"/>
        <v>0.96969696969696972</v>
      </c>
    </row>
    <row r="13" spans="1:4" ht="22.5" customHeight="1" thickBot="1" x14ac:dyDescent="0.3">
      <c r="A13" s="88" t="s">
        <v>447</v>
      </c>
      <c r="B13" s="89">
        <v>11</v>
      </c>
      <c r="C13" s="89">
        <v>17</v>
      </c>
      <c r="D13" s="85">
        <f t="shared" si="0"/>
        <v>0.6470588235294118</v>
      </c>
    </row>
    <row r="14" spans="1:4" ht="15.75" thickBot="1" x14ac:dyDescent="0.3">
      <c r="A14" s="90" t="s">
        <v>471</v>
      </c>
      <c r="B14" s="91">
        <f>SUM(B5:B13)</f>
        <v>137</v>
      </c>
      <c r="C14" s="91">
        <f>SUM(C5:C13)</f>
        <v>163</v>
      </c>
      <c r="D14" s="92">
        <f>+B14/C14</f>
        <v>0.8404907975460123</v>
      </c>
    </row>
    <row r="16" spans="1:4" ht="13.5" thickBot="1" x14ac:dyDescent="0.25"/>
    <row r="17" spans="1:9" ht="60" customHeight="1" thickBot="1" x14ac:dyDescent="0.25">
      <c r="A17" s="160" t="s">
        <v>477</v>
      </c>
      <c r="B17" s="161"/>
      <c r="C17" s="161"/>
      <c r="D17" s="162"/>
    </row>
    <row r="19" spans="1:9" x14ac:dyDescent="0.2">
      <c r="A19" s="155" t="s">
        <v>473</v>
      </c>
      <c r="B19" s="156"/>
      <c r="C19" s="156"/>
      <c r="D19" s="156"/>
    </row>
    <row r="20" spans="1:9" x14ac:dyDescent="0.2">
      <c r="A20" s="155" t="s">
        <v>474</v>
      </c>
      <c r="B20" s="156"/>
      <c r="C20" s="156"/>
      <c r="D20" s="156"/>
    </row>
    <row r="21" spans="1:9" x14ac:dyDescent="0.2">
      <c r="A21" s="155" t="s">
        <v>475</v>
      </c>
      <c r="B21" s="156"/>
      <c r="C21" s="156"/>
      <c r="D21" s="156"/>
    </row>
    <row r="22" spans="1:9" x14ac:dyDescent="0.2">
      <c r="A22" s="155" t="s">
        <v>448</v>
      </c>
      <c r="B22" s="156"/>
      <c r="C22" s="156"/>
      <c r="D22" s="156"/>
    </row>
    <row r="23" spans="1:9" ht="15" x14ac:dyDescent="0.2">
      <c r="A23" s="96" t="s">
        <v>476</v>
      </c>
      <c r="B23" s="97"/>
      <c r="C23" s="97"/>
      <c r="D23" s="97"/>
      <c r="E23" s="98"/>
      <c r="F23" s="98"/>
      <c r="G23" s="98"/>
      <c r="H23" s="98"/>
      <c r="I23" s="98"/>
    </row>
    <row r="24" spans="1:9" x14ac:dyDescent="0.2">
      <c r="A24" s="155" t="s">
        <v>449</v>
      </c>
      <c r="B24" s="156"/>
      <c r="C24" s="156"/>
      <c r="D24" s="156"/>
    </row>
    <row r="25" spans="1:9" ht="28.5" customHeight="1" x14ac:dyDescent="0.2">
      <c r="A25" s="155" t="s">
        <v>478</v>
      </c>
      <c r="B25" s="156"/>
      <c r="C25" s="156"/>
      <c r="D25" s="156"/>
    </row>
    <row r="26" spans="1:9" ht="15" x14ac:dyDescent="0.25">
      <c r="A26" s="93"/>
      <c r="B26" s="93"/>
      <c r="C26" s="94"/>
      <c r="D26" s="95"/>
    </row>
    <row r="27" spans="1:9" ht="15" x14ac:dyDescent="0.25">
      <c r="A27" s="99" t="s">
        <v>472</v>
      </c>
      <c r="B27" s="93"/>
      <c r="C27" s="94"/>
      <c r="D27" s="95"/>
    </row>
  </sheetData>
  <mergeCells count="8">
    <mergeCell ref="A24:D24"/>
    <mergeCell ref="A25:D25"/>
    <mergeCell ref="A2:D2"/>
    <mergeCell ref="A17:D17"/>
    <mergeCell ref="A19:D19"/>
    <mergeCell ref="A20:D20"/>
    <mergeCell ref="A21:D21"/>
    <mergeCell ref="A22:D2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22"/>
  <sheetViews>
    <sheetView zoomScale="90" zoomScaleNormal="90" workbookViewId="0"/>
  </sheetViews>
  <sheetFormatPr baseColWidth="10" defaultRowHeight="12.75" x14ac:dyDescent="0.2"/>
  <cols>
    <col min="2" max="2" width="29" customWidth="1"/>
    <col min="3" max="3" width="14.28515625" customWidth="1"/>
    <col min="4" max="4" width="15.7109375" customWidth="1"/>
    <col min="5" max="5" width="16" customWidth="1"/>
    <col min="6" max="6" width="11.7109375" customWidth="1"/>
  </cols>
  <sheetData>
    <row r="3" spans="2:7" ht="13.5" thickBot="1" x14ac:dyDescent="0.25"/>
    <row r="4" spans="2:7" x14ac:dyDescent="0.2">
      <c r="B4" s="163" t="s">
        <v>470</v>
      </c>
      <c r="C4" s="164"/>
      <c r="D4" s="164"/>
      <c r="E4" s="164"/>
      <c r="F4" s="165"/>
    </row>
    <row r="5" spans="2:7" ht="21" customHeight="1" thickBot="1" x14ac:dyDescent="0.25">
      <c r="B5" s="166"/>
      <c r="C5" s="167"/>
      <c r="D5" s="168"/>
      <c r="E5" s="167"/>
      <c r="F5" s="169"/>
    </row>
    <row r="6" spans="2:7" ht="26.25" thickBot="1" x14ac:dyDescent="0.25">
      <c r="B6" s="100" t="s">
        <v>450</v>
      </c>
      <c r="C6" s="101" t="s">
        <v>467</v>
      </c>
      <c r="D6" s="100" t="s">
        <v>468</v>
      </c>
      <c r="E6" s="100" t="s">
        <v>451</v>
      </c>
      <c r="F6" s="102" t="s">
        <v>452</v>
      </c>
    </row>
    <row r="7" spans="2:7" x14ac:dyDescent="0.2">
      <c r="B7" s="103" t="s">
        <v>453</v>
      </c>
      <c r="C7" s="129">
        <v>1507885.939731797</v>
      </c>
      <c r="D7" s="130">
        <v>1232576.93438897</v>
      </c>
      <c r="E7" s="104">
        <f>+D7/D$20</f>
        <v>6.6298450137608878E-2</v>
      </c>
      <c r="F7" s="105">
        <f>+D7/C7-1</f>
        <v>-0.18257946313352802</v>
      </c>
    </row>
    <row r="8" spans="2:7" x14ac:dyDescent="0.2">
      <c r="B8" s="106" t="s">
        <v>454</v>
      </c>
      <c r="C8" s="131">
        <v>95236.533769243062</v>
      </c>
      <c r="D8" s="132">
        <v>69461.665553446728</v>
      </c>
      <c r="E8" s="107">
        <f t="shared" ref="E8:E20" si="0">+D8/D$20</f>
        <v>3.7362379918730228E-3</v>
      </c>
      <c r="F8" s="108">
        <f t="shared" ref="F8:F22" si="1">+D8/C8-1</f>
        <v>-0.27064055353220351</v>
      </c>
    </row>
    <row r="9" spans="2:7" x14ac:dyDescent="0.2">
      <c r="B9" s="106" t="s">
        <v>455</v>
      </c>
      <c r="C9" s="131">
        <v>1804506.4683219716</v>
      </c>
      <c r="D9" s="132">
        <v>1544293.5550445693</v>
      </c>
      <c r="E9" s="107">
        <f t="shared" si="0"/>
        <v>8.3065215971860173E-2</v>
      </c>
      <c r="F9" s="108">
        <f t="shared" si="1"/>
        <v>-0.14420170714011171</v>
      </c>
    </row>
    <row r="10" spans="2:7" x14ac:dyDescent="0.2">
      <c r="B10" s="106" t="s">
        <v>456</v>
      </c>
      <c r="C10" s="131">
        <v>2532410.10475084</v>
      </c>
      <c r="D10" s="132">
        <v>2423544.6584016676</v>
      </c>
      <c r="E10" s="107">
        <f t="shared" si="0"/>
        <v>0.13035880374555642</v>
      </c>
      <c r="F10" s="108">
        <f t="shared" si="1"/>
        <v>-4.2988869040183952E-2</v>
      </c>
    </row>
    <row r="11" spans="2:7" x14ac:dyDescent="0.2">
      <c r="B11" s="106" t="s">
        <v>457</v>
      </c>
      <c r="C11" s="131">
        <v>423364.86776444229</v>
      </c>
      <c r="D11" s="132">
        <v>920905.67806449777</v>
      </c>
      <c r="E11" s="107">
        <f t="shared" si="0"/>
        <v>4.9534124382156181E-2</v>
      </c>
      <c r="F11" s="108">
        <f t="shared" si="1"/>
        <v>1.1752057106847236</v>
      </c>
    </row>
    <row r="12" spans="2:7" x14ac:dyDescent="0.2">
      <c r="B12" s="106" t="s">
        <v>458</v>
      </c>
      <c r="C12" s="131">
        <v>3269394.2655100017</v>
      </c>
      <c r="D12" s="132">
        <v>3871884.8757674932</v>
      </c>
      <c r="E12" s="109">
        <f t="shared" si="0"/>
        <v>0.20826283472673285</v>
      </c>
      <c r="F12" s="110">
        <f t="shared" si="1"/>
        <v>0.18428202943076588</v>
      </c>
      <c r="G12" s="111"/>
    </row>
    <row r="13" spans="2:7" x14ac:dyDescent="0.2">
      <c r="B13" s="106" t="s">
        <v>459</v>
      </c>
      <c r="C13" s="131">
        <v>394740.37263690191</v>
      </c>
      <c r="D13" s="132">
        <v>920832.65212180943</v>
      </c>
      <c r="E13" s="109">
        <f t="shared" si="0"/>
        <v>4.9530196427084984E-2</v>
      </c>
      <c r="F13" s="110">
        <f t="shared" si="1"/>
        <v>1.3327551878480604</v>
      </c>
    </row>
    <row r="14" spans="2:7" ht="13.5" thickBot="1" x14ac:dyDescent="0.25">
      <c r="B14" s="112" t="s">
        <v>460</v>
      </c>
      <c r="C14" s="133">
        <v>2510977.2707569208</v>
      </c>
      <c r="D14" s="134">
        <v>2820169.6857779562</v>
      </c>
      <c r="E14" s="113">
        <f t="shared" si="0"/>
        <v>0.15169266442977428</v>
      </c>
      <c r="F14" s="114">
        <f t="shared" si="1"/>
        <v>0.1231362858684224</v>
      </c>
    </row>
    <row r="15" spans="2:7" ht="13.5" thickBot="1" x14ac:dyDescent="0.25">
      <c r="B15" s="115" t="s">
        <v>367</v>
      </c>
      <c r="C15" s="135">
        <v>12538515.823242119</v>
      </c>
      <c r="D15" s="136">
        <v>13803669.705120407</v>
      </c>
      <c r="E15" s="116">
        <f t="shared" si="0"/>
        <v>0.74247852781264656</v>
      </c>
      <c r="F15" s="117">
        <f t="shared" si="1"/>
        <v>0.10090140649127921</v>
      </c>
    </row>
    <row r="16" spans="2:7" x14ac:dyDescent="0.2">
      <c r="B16" s="118" t="s">
        <v>461</v>
      </c>
      <c r="C16" s="137">
        <v>1732820.4934773562</v>
      </c>
      <c r="D16" s="138">
        <v>2112065.347634864</v>
      </c>
      <c r="E16" s="119">
        <f t="shared" si="0"/>
        <v>0.11360480245150582</v>
      </c>
      <c r="F16" s="120">
        <f t="shared" si="1"/>
        <v>0.21885986204863861</v>
      </c>
      <c r="G16" s="121"/>
    </row>
    <row r="17" spans="2:7" x14ac:dyDescent="0.2">
      <c r="B17" s="106" t="s">
        <v>462</v>
      </c>
      <c r="C17" s="131">
        <v>1924324.5685728914</v>
      </c>
      <c r="D17" s="132">
        <v>2008993.9051127008</v>
      </c>
      <c r="E17" s="109">
        <f t="shared" si="0"/>
        <v>0.10806074536102113</v>
      </c>
      <c r="F17" s="110">
        <f t="shared" si="1"/>
        <v>4.3999509190178587E-2</v>
      </c>
      <c r="G17" s="121"/>
    </row>
    <row r="18" spans="2:7" ht="13.5" thickBot="1" x14ac:dyDescent="0.25">
      <c r="B18" s="112" t="s">
        <v>463</v>
      </c>
      <c r="C18" s="133">
        <v>305429.43374747958</v>
      </c>
      <c r="D18" s="134">
        <v>666609.63044950564</v>
      </c>
      <c r="E18" s="113">
        <f t="shared" si="0"/>
        <v>3.5855924374826528E-2</v>
      </c>
      <c r="F18" s="114">
        <f t="shared" si="1"/>
        <v>1.1825323848802327</v>
      </c>
    </row>
    <row r="19" spans="2:7" ht="13.5" thickBot="1" x14ac:dyDescent="0.25">
      <c r="B19" s="115" t="s">
        <v>368</v>
      </c>
      <c r="C19" s="135">
        <v>3962574.4957977273</v>
      </c>
      <c r="D19" s="136">
        <v>4787668.8831970701</v>
      </c>
      <c r="E19" s="116">
        <f t="shared" si="0"/>
        <v>0.25752147218735344</v>
      </c>
      <c r="F19" s="117">
        <f t="shared" si="1"/>
        <v>0.20822179829662457</v>
      </c>
    </row>
    <row r="20" spans="2:7" ht="13.5" thickBot="1" x14ac:dyDescent="0.25">
      <c r="B20" s="122" t="s">
        <v>464</v>
      </c>
      <c r="C20" s="139">
        <v>16501090.319039846</v>
      </c>
      <c r="D20" s="140">
        <v>18591338.588317476</v>
      </c>
      <c r="E20" s="123">
        <f t="shared" si="0"/>
        <v>1</v>
      </c>
      <c r="F20" s="124">
        <f t="shared" si="1"/>
        <v>0.12667334272243758</v>
      </c>
    </row>
    <row r="21" spans="2:7" x14ac:dyDescent="0.2">
      <c r="B21" s="103" t="s">
        <v>465</v>
      </c>
      <c r="C21" s="129">
        <v>260375</v>
      </c>
      <c r="D21" s="130">
        <v>246582</v>
      </c>
      <c r="E21" s="125"/>
      <c r="F21" s="120">
        <f t="shared" si="1"/>
        <v>-5.2973595775324012E-2</v>
      </c>
    </row>
    <row r="22" spans="2:7" ht="16.5" customHeight="1" thickBot="1" x14ac:dyDescent="0.25">
      <c r="B22" s="126" t="s">
        <v>466</v>
      </c>
      <c r="C22" s="141">
        <v>168</v>
      </c>
      <c r="D22" s="142">
        <v>185</v>
      </c>
      <c r="E22" s="127"/>
      <c r="F22" s="128">
        <f t="shared" si="1"/>
        <v>0.10119047619047628</v>
      </c>
    </row>
  </sheetData>
  <mergeCells count="1">
    <mergeCell ref="B4:F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topLeftCell="B1" workbookViewId="0">
      <selection activeCell="W22" sqref="W22"/>
    </sheetView>
  </sheetViews>
  <sheetFormatPr baseColWidth="10" defaultRowHeight="12.75" x14ac:dyDescent="0.2"/>
  <cols>
    <col min="1" max="1" width="35.42578125" style="2" bestFit="1" customWidth="1"/>
    <col min="2" max="2" width="12.140625" style="4" bestFit="1" customWidth="1"/>
    <col min="3" max="19" width="11.42578125" style="4"/>
    <col min="20" max="20" width="14.7109375" style="4" bestFit="1" customWidth="1"/>
    <col min="21" max="16384" width="11.42578125" style="4"/>
  </cols>
  <sheetData>
    <row r="1" spans="1:20" ht="13.5" thickBot="1" x14ac:dyDescent="0.25"/>
    <row r="2" spans="1:20" customFormat="1" ht="25.5" customHeight="1" x14ac:dyDescent="0.2">
      <c r="A2" s="173" t="s">
        <v>386</v>
      </c>
      <c r="B2" s="174"/>
      <c r="C2" s="174"/>
      <c r="D2" s="174"/>
      <c r="E2" s="174"/>
      <c r="F2" s="174"/>
      <c r="G2" s="174"/>
      <c r="H2" s="174"/>
      <c r="I2" s="174"/>
      <c r="J2" s="174"/>
      <c r="K2" s="174"/>
      <c r="L2" s="174"/>
      <c r="M2" s="174"/>
      <c r="N2" s="174"/>
      <c r="O2" s="174"/>
      <c r="P2" s="174"/>
      <c r="Q2" s="174"/>
      <c r="R2" s="174"/>
      <c r="S2" s="174"/>
      <c r="T2" s="175"/>
    </row>
    <row r="3" spans="1:20" ht="15.75" thickBot="1" x14ac:dyDescent="0.25">
      <c r="A3" s="176" t="s">
        <v>387</v>
      </c>
      <c r="B3" s="177"/>
      <c r="C3" s="177"/>
      <c r="D3" s="177"/>
      <c r="E3" s="177"/>
      <c r="F3" s="177"/>
      <c r="G3" s="177"/>
      <c r="H3" s="177"/>
      <c r="I3" s="177"/>
      <c r="J3" s="177"/>
      <c r="K3" s="177"/>
      <c r="L3" s="177"/>
      <c r="M3" s="177"/>
      <c r="N3" s="177"/>
      <c r="O3" s="177"/>
      <c r="P3" s="177"/>
      <c r="Q3" s="177"/>
      <c r="R3" s="177"/>
      <c r="S3" s="177"/>
      <c r="T3" s="178"/>
    </row>
    <row r="4" spans="1:20" ht="25.5" x14ac:dyDescent="0.2">
      <c r="A4" s="28" t="s">
        <v>365</v>
      </c>
      <c r="B4" s="6" t="s">
        <v>260</v>
      </c>
      <c r="C4" s="6" t="s">
        <v>369</v>
      </c>
      <c r="D4" s="6" t="s">
        <v>370</v>
      </c>
      <c r="E4" s="6" t="s">
        <v>260</v>
      </c>
      <c r="F4" s="6" t="s">
        <v>260</v>
      </c>
      <c r="G4" s="6" t="s">
        <v>372</v>
      </c>
      <c r="H4" s="6" t="s">
        <v>260</v>
      </c>
      <c r="I4" s="6" t="s">
        <v>373</v>
      </c>
      <c r="J4" s="6" t="s">
        <v>327</v>
      </c>
      <c r="K4" s="6" t="s">
        <v>260</v>
      </c>
      <c r="L4" s="6" t="s">
        <v>250</v>
      </c>
      <c r="M4" s="6" t="s">
        <v>312</v>
      </c>
      <c r="N4" s="6" t="s">
        <v>312</v>
      </c>
      <c r="O4" s="6" t="s">
        <v>327</v>
      </c>
      <c r="P4" s="6" t="s">
        <v>250</v>
      </c>
      <c r="Q4" s="6" t="s">
        <v>285</v>
      </c>
      <c r="R4" s="7" t="s">
        <v>373</v>
      </c>
      <c r="S4" s="7" t="s">
        <v>312</v>
      </c>
      <c r="T4" s="7" t="s">
        <v>371</v>
      </c>
    </row>
    <row r="5" spans="1:20" x14ac:dyDescent="0.2">
      <c r="A5" s="29" t="s">
        <v>389</v>
      </c>
      <c r="B5" s="12" t="s">
        <v>263</v>
      </c>
      <c r="C5" s="12" t="s">
        <v>241</v>
      </c>
      <c r="D5" s="12" t="s">
        <v>256</v>
      </c>
      <c r="E5" s="12" t="s">
        <v>265</v>
      </c>
      <c r="F5" s="12" t="s">
        <v>266</v>
      </c>
      <c r="G5" s="12" t="s">
        <v>287</v>
      </c>
      <c r="H5" s="12" t="s">
        <v>264</v>
      </c>
      <c r="I5" s="12" t="s">
        <v>86</v>
      </c>
      <c r="J5" s="12" t="s">
        <v>120</v>
      </c>
      <c r="K5" s="12" t="s">
        <v>262</v>
      </c>
      <c r="L5" s="12" t="s">
        <v>252</v>
      </c>
      <c r="M5" s="12" t="s">
        <v>315</v>
      </c>
      <c r="N5" s="12" t="s">
        <v>314</v>
      </c>
      <c r="O5" s="12" t="s">
        <v>272</v>
      </c>
      <c r="P5" s="12" t="s">
        <v>150</v>
      </c>
      <c r="Q5" s="12" t="s">
        <v>288</v>
      </c>
      <c r="R5" s="12" t="s">
        <v>161</v>
      </c>
      <c r="S5" s="12" t="s">
        <v>316</v>
      </c>
      <c r="T5" s="13"/>
    </row>
    <row r="6" spans="1:20" x14ac:dyDescent="0.2">
      <c r="A6" s="14" t="s">
        <v>352</v>
      </c>
      <c r="B6" s="13">
        <v>1307695</v>
      </c>
      <c r="C6" s="13">
        <v>1560522.5</v>
      </c>
      <c r="D6" s="13">
        <v>1207367.6666666667</v>
      </c>
      <c r="E6" s="13">
        <v>345662</v>
      </c>
      <c r="F6" s="13">
        <v>3484664</v>
      </c>
      <c r="G6" s="13">
        <v>538125</v>
      </c>
      <c r="H6" s="13">
        <v>1435932</v>
      </c>
      <c r="I6" s="13">
        <v>499706</v>
      </c>
      <c r="J6" s="13">
        <v>1506923</v>
      </c>
      <c r="K6" s="13">
        <v>625593</v>
      </c>
      <c r="L6" s="13">
        <v>547894</v>
      </c>
      <c r="M6" s="13">
        <v>379383</v>
      </c>
      <c r="N6" s="13">
        <v>551657</v>
      </c>
      <c r="O6" s="13">
        <v>1682205</v>
      </c>
      <c r="P6" s="13">
        <v>452151</v>
      </c>
      <c r="Q6" s="13">
        <v>856230</v>
      </c>
      <c r="R6" s="13">
        <v>392547</v>
      </c>
      <c r="S6" s="13">
        <v>105939</v>
      </c>
      <c r="T6" s="13">
        <f t="shared" ref="T6:T19" si="0">+(B6*$B$20+C6*$C$20+D6*$D$20+E6*$E$20+F6*$F$20+G6*$G$20+H6*$H$20+I6*$I$20+J6*$J$20+K6*$K$20+L6*$L$20+M6*$M$20+N6*$N$20+O6*$O$20+P6*$P$20+Q6*$Q$20+R6*$R$20+S6*$S$20)/$T$20</f>
        <v>1232576.9343889658</v>
      </c>
    </row>
    <row r="7" spans="1:20" x14ac:dyDescent="0.2">
      <c r="A7" s="14" t="s">
        <v>353</v>
      </c>
      <c r="B7" s="13">
        <v>81148</v>
      </c>
      <c r="C7" s="13">
        <v>68595</v>
      </c>
      <c r="D7" s="13">
        <v>59671.666666666664</v>
      </c>
      <c r="E7" s="13">
        <v>85988</v>
      </c>
      <c r="F7" s="13">
        <v>72463</v>
      </c>
      <c r="G7" s="13">
        <v>78358.5</v>
      </c>
      <c r="H7" s="13">
        <v>35825</v>
      </c>
      <c r="I7" s="13">
        <v>40764</v>
      </c>
      <c r="J7" s="13">
        <v>99799</v>
      </c>
      <c r="K7" s="13">
        <v>54519</v>
      </c>
      <c r="L7" s="13">
        <v>136064</v>
      </c>
      <c r="M7" s="13">
        <v>92337</v>
      </c>
      <c r="N7" s="13">
        <v>140273</v>
      </c>
      <c r="O7" s="13">
        <v>99799</v>
      </c>
      <c r="P7" s="13">
        <v>108859</v>
      </c>
      <c r="Q7" s="13">
        <v>73637</v>
      </c>
      <c r="R7" s="13">
        <v>37847</v>
      </c>
      <c r="S7" s="13">
        <v>25868</v>
      </c>
      <c r="T7" s="13">
        <f t="shared" si="0"/>
        <v>69461.665553446728</v>
      </c>
    </row>
    <row r="8" spans="1:20" x14ac:dyDescent="0.2">
      <c r="A8" s="14" t="s">
        <v>354</v>
      </c>
      <c r="B8" s="13">
        <v>1711476</v>
      </c>
      <c r="C8" s="11">
        <v>1286847.5</v>
      </c>
      <c r="D8" s="13">
        <v>1547001.3333333333</v>
      </c>
      <c r="E8" s="13">
        <v>2366412</v>
      </c>
      <c r="F8" s="13">
        <v>4620298</v>
      </c>
      <c r="G8" s="13">
        <v>259608.5</v>
      </c>
      <c r="H8" s="13">
        <v>1271351</v>
      </c>
      <c r="I8" s="13">
        <v>92405</v>
      </c>
      <c r="J8" s="13">
        <v>933363</v>
      </c>
      <c r="K8" s="13">
        <v>2927123</v>
      </c>
      <c r="L8" s="13">
        <v>248440</v>
      </c>
      <c r="M8" s="13">
        <v>285333</v>
      </c>
      <c r="N8" s="13">
        <v>423341</v>
      </c>
      <c r="O8" s="13">
        <v>1041930</v>
      </c>
      <c r="P8" s="13">
        <v>151769</v>
      </c>
      <c r="Q8" s="13">
        <v>210971</v>
      </c>
      <c r="R8" s="13">
        <v>105698</v>
      </c>
      <c r="S8" s="13">
        <v>79052</v>
      </c>
      <c r="T8" s="13">
        <f t="shared" si="0"/>
        <v>1544293.5550445693</v>
      </c>
    </row>
    <row r="9" spans="1:20" x14ac:dyDescent="0.2">
      <c r="A9" s="14" t="s">
        <v>355</v>
      </c>
      <c r="B9" s="13">
        <v>3106628</v>
      </c>
      <c r="C9" s="13">
        <v>2331784.5</v>
      </c>
      <c r="D9" s="13">
        <v>2573229</v>
      </c>
      <c r="E9" s="13">
        <v>2968531</v>
      </c>
      <c r="F9" s="13">
        <v>3598960</v>
      </c>
      <c r="G9" s="13">
        <v>1374576.5</v>
      </c>
      <c r="H9" s="13">
        <v>1870236</v>
      </c>
      <c r="I9" s="13">
        <v>667551</v>
      </c>
      <c r="J9" s="13">
        <v>586000</v>
      </c>
      <c r="K9" s="13">
        <v>3902709</v>
      </c>
      <c r="L9" s="13">
        <v>833313</v>
      </c>
      <c r="M9" s="13">
        <v>3445452</v>
      </c>
      <c r="N9" s="13">
        <v>3843916</v>
      </c>
      <c r="O9" s="13">
        <v>3911957</v>
      </c>
      <c r="P9" s="13">
        <v>636773</v>
      </c>
      <c r="Q9" s="13">
        <v>531600</v>
      </c>
      <c r="R9" s="13">
        <v>719584</v>
      </c>
      <c r="S9" s="13">
        <v>953944</v>
      </c>
      <c r="T9" s="13">
        <f t="shared" si="0"/>
        <v>2423544.6584016676</v>
      </c>
    </row>
    <row r="10" spans="1:20" x14ac:dyDescent="0.2">
      <c r="A10" s="14" t="s">
        <v>356</v>
      </c>
      <c r="B10" s="13">
        <v>431564</v>
      </c>
      <c r="C10" s="13">
        <v>1298189</v>
      </c>
      <c r="D10" s="13">
        <v>981840.66666666663</v>
      </c>
      <c r="E10" s="13">
        <v>965495</v>
      </c>
      <c r="F10" s="13">
        <v>2428854</v>
      </c>
      <c r="G10" s="13">
        <v>93076.5</v>
      </c>
      <c r="H10" s="13">
        <v>432847</v>
      </c>
      <c r="I10" s="13">
        <v>14835</v>
      </c>
      <c r="J10" s="13">
        <v>184620</v>
      </c>
      <c r="K10" s="13">
        <v>1892494</v>
      </c>
      <c r="L10" s="13">
        <v>62655</v>
      </c>
      <c r="M10" s="13">
        <v>70431</v>
      </c>
      <c r="N10" s="13">
        <v>98513</v>
      </c>
      <c r="O10" s="13">
        <v>206094</v>
      </c>
      <c r="P10" s="13">
        <v>47171</v>
      </c>
      <c r="Q10" s="13">
        <v>71669</v>
      </c>
      <c r="R10" s="13">
        <v>22985</v>
      </c>
      <c r="S10" s="13">
        <v>19498</v>
      </c>
      <c r="T10" s="13">
        <f t="shared" si="0"/>
        <v>920905.67806449777</v>
      </c>
    </row>
    <row r="11" spans="1:20" x14ac:dyDescent="0.2">
      <c r="A11" s="14" t="s">
        <v>357</v>
      </c>
      <c r="B11" s="13">
        <v>3724818</v>
      </c>
      <c r="C11" s="13">
        <v>4183992.5</v>
      </c>
      <c r="D11" s="13">
        <v>3990031.6666666665</v>
      </c>
      <c r="E11" s="13">
        <v>4562424</v>
      </c>
      <c r="F11" s="13">
        <v>9078593</v>
      </c>
      <c r="G11" s="13">
        <v>1339783</v>
      </c>
      <c r="H11" s="13">
        <v>1258545</v>
      </c>
      <c r="I11" s="13">
        <v>919046</v>
      </c>
      <c r="J11" s="13">
        <v>1295514</v>
      </c>
      <c r="K11" s="13">
        <v>8298801</v>
      </c>
      <c r="L11" s="13">
        <v>1153227</v>
      </c>
      <c r="M11" s="13">
        <v>3707864</v>
      </c>
      <c r="N11" s="13">
        <v>4803464</v>
      </c>
      <c r="O11" s="13">
        <v>1446205</v>
      </c>
      <c r="P11" s="13">
        <v>637495</v>
      </c>
      <c r="Q11" s="13">
        <v>617888</v>
      </c>
      <c r="R11" s="13">
        <v>728125</v>
      </c>
      <c r="S11" s="13">
        <v>647693</v>
      </c>
      <c r="T11" s="13">
        <f t="shared" si="0"/>
        <v>3871884.8757674932</v>
      </c>
    </row>
    <row r="12" spans="1:20" s="5" customFormat="1" x14ac:dyDescent="0.2">
      <c r="A12" s="14" t="s">
        <v>358</v>
      </c>
      <c r="B12" s="13">
        <v>4174836</v>
      </c>
      <c r="C12" s="13">
        <v>882615.5</v>
      </c>
      <c r="D12" s="13">
        <v>608245.33333333337</v>
      </c>
      <c r="E12" s="13">
        <v>949914</v>
      </c>
      <c r="F12" s="13">
        <v>3144202</v>
      </c>
      <c r="G12" s="13">
        <v>225417</v>
      </c>
      <c r="H12" s="13">
        <v>1224934</v>
      </c>
      <c r="I12" s="13">
        <v>0</v>
      </c>
      <c r="J12" s="13">
        <v>38673</v>
      </c>
      <c r="K12" s="13">
        <v>1145780</v>
      </c>
      <c r="L12" s="13">
        <v>804510</v>
      </c>
      <c r="M12" s="13">
        <v>1286114</v>
      </c>
      <c r="N12" s="13">
        <v>1947768</v>
      </c>
      <c r="O12" s="13">
        <v>1071652</v>
      </c>
      <c r="P12" s="13">
        <v>316275</v>
      </c>
      <c r="Q12" s="13">
        <v>505324</v>
      </c>
      <c r="R12" s="13">
        <v>99478</v>
      </c>
      <c r="S12" s="13">
        <v>1058491</v>
      </c>
      <c r="T12" s="13">
        <f t="shared" si="0"/>
        <v>920832.65212180943</v>
      </c>
    </row>
    <row r="13" spans="1:20" x14ac:dyDescent="0.2">
      <c r="A13" s="14" t="s">
        <v>359</v>
      </c>
      <c r="B13" s="13">
        <v>2384143</v>
      </c>
      <c r="C13" s="13">
        <v>2261397</v>
      </c>
      <c r="D13" s="13">
        <v>2632227.3333333335</v>
      </c>
      <c r="E13" s="13">
        <v>4699762</v>
      </c>
      <c r="F13" s="13">
        <v>7199698</v>
      </c>
      <c r="G13" s="13">
        <v>1232220.5</v>
      </c>
      <c r="H13" s="13">
        <v>2162167</v>
      </c>
      <c r="I13" s="13">
        <v>235847</v>
      </c>
      <c r="J13" s="13">
        <v>954881</v>
      </c>
      <c r="K13" s="13">
        <v>6715433</v>
      </c>
      <c r="L13" s="13">
        <v>208058</v>
      </c>
      <c r="M13" s="13">
        <v>0</v>
      </c>
      <c r="N13" s="13">
        <v>0</v>
      </c>
      <c r="O13" s="13">
        <v>2771202</v>
      </c>
      <c r="P13" s="13">
        <v>189349</v>
      </c>
      <c r="Q13" s="13">
        <v>231511</v>
      </c>
      <c r="R13" s="13">
        <v>199985</v>
      </c>
      <c r="S13" s="13">
        <v>0</v>
      </c>
      <c r="T13" s="13">
        <f t="shared" si="0"/>
        <v>2820169.6857779562</v>
      </c>
    </row>
    <row r="14" spans="1:20" x14ac:dyDescent="0.2">
      <c r="A14" s="15" t="s">
        <v>367</v>
      </c>
      <c r="B14" s="16">
        <f>SUM(B6:B13)</f>
        <v>16922308</v>
      </c>
      <c r="C14" s="16">
        <f t="shared" ref="C14:S14" si="1">SUM(C6:C13)</f>
        <v>13873943.5</v>
      </c>
      <c r="D14" s="16">
        <f t="shared" si="1"/>
        <v>13599614.666666668</v>
      </c>
      <c r="E14" s="16">
        <f t="shared" si="1"/>
        <v>16944188</v>
      </c>
      <c r="F14" s="16">
        <f t="shared" si="1"/>
        <v>33627732</v>
      </c>
      <c r="G14" s="16">
        <f t="shared" si="1"/>
        <v>5141165.5</v>
      </c>
      <c r="H14" s="16">
        <f t="shared" si="1"/>
        <v>9691837</v>
      </c>
      <c r="I14" s="16">
        <f t="shared" si="1"/>
        <v>2470154</v>
      </c>
      <c r="J14" s="16">
        <f t="shared" si="1"/>
        <v>5599773</v>
      </c>
      <c r="K14" s="16">
        <f t="shared" si="1"/>
        <v>25562452</v>
      </c>
      <c r="L14" s="16">
        <f t="shared" si="1"/>
        <v>3994161</v>
      </c>
      <c r="M14" s="16">
        <f t="shared" si="1"/>
        <v>9266914</v>
      </c>
      <c r="N14" s="16">
        <f t="shared" si="1"/>
        <v>11808932</v>
      </c>
      <c r="O14" s="16">
        <f t="shared" si="1"/>
        <v>12231044</v>
      </c>
      <c r="P14" s="16">
        <f t="shared" si="1"/>
        <v>2539842</v>
      </c>
      <c r="Q14" s="16">
        <f t="shared" si="1"/>
        <v>3098830</v>
      </c>
      <c r="R14" s="16">
        <f t="shared" si="1"/>
        <v>2306249</v>
      </c>
      <c r="S14" s="16">
        <f t="shared" si="1"/>
        <v>2890485</v>
      </c>
      <c r="T14" s="17">
        <f t="shared" si="0"/>
        <v>13803669.705120407</v>
      </c>
    </row>
    <row r="15" spans="1:20" x14ac:dyDescent="0.2">
      <c r="A15" s="14" t="s">
        <v>360</v>
      </c>
      <c r="B15" s="13">
        <v>2657736</v>
      </c>
      <c r="C15" s="13">
        <v>2186077.5</v>
      </c>
      <c r="D15" s="13">
        <v>1878139</v>
      </c>
      <c r="E15" s="13">
        <v>3579544</v>
      </c>
      <c r="F15" s="13">
        <v>4384441</v>
      </c>
      <c r="G15" s="13">
        <v>1233817</v>
      </c>
      <c r="H15" s="13">
        <v>3024318</v>
      </c>
      <c r="I15" s="13">
        <v>600299</v>
      </c>
      <c r="J15" s="13">
        <v>1310272</v>
      </c>
      <c r="K15" s="13">
        <v>3324731</v>
      </c>
      <c r="L15" s="13">
        <v>1002550</v>
      </c>
      <c r="M15" s="13">
        <v>2214446</v>
      </c>
      <c r="N15" s="13">
        <v>3434725</v>
      </c>
      <c r="O15" s="13">
        <v>1462680</v>
      </c>
      <c r="P15" s="13">
        <v>705029</v>
      </c>
      <c r="Q15" s="13">
        <v>318475</v>
      </c>
      <c r="R15" s="13">
        <v>583258</v>
      </c>
      <c r="S15" s="13">
        <v>622664</v>
      </c>
      <c r="T15" s="13">
        <f t="shared" si="0"/>
        <v>2112065.347634864</v>
      </c>
    </row>
    <row r="16" spans="1:20" s="5" customFormat="1" x14ac:dyDescent="0.2">
      <c r="A16" s="14" t="s">
        <v>361</v>
      </c>
      <c r="B16" s="13">
        <v>1846490</v>
      </c>
      <c r="C16" s="13">
        <v>2976570.5</v>
      </c>
      <c r="D16" s="13">
        <v>2535432.3333333335</v>
      </c>
      <c r="E16" s="13">
        <v>3786460</v>
      </c>
      <c r="F16" s="13">
        <v>2977864</v>
      </c>
      <c r="G16" s="13">
        <v>500353</v>
      </c>
      <c r="H16" s="13">
        <v>1329131</v>
      </c>
      <c r="I16" s="13">
        <v>100213</v>
      </c>
      <c r="J16" s="13">
        <v>599455</v>
      </c>
      <c r="K16" s="13">
        <v>2010378</v>
      </c>
      <c r="L16" s="13">
        <v>54423</v>
      </c>
      <c r="M16" s="13">
        <v>746534</v>
      </c>
      <c r="N16" s="13">
        <v>1140220</v>
      </c>
      <c r="O16" s="13">
        <v>669182</v>
      </c>
      <c r="P16" s="13">
        <v>38273</v>
      </c>
      <c r="Q16" s="13">
        <v>282797</v>
      </c>
      <c r="R16" s="13">
        <v>68125</v>
      </c>
      <c r="S16" s="13">
        <v>209245</v>
      </c>
      <c r="T16" s="13">
        <f t="shared" si="0"/>
        <v>2008993.9051127008</v>
      </c>
    </row>
    <row r="17" spans="1:20" s="5" customFormat="1" x14ac:dyDescent="0.2">
      <c r="A17" s="14" t="s">
        <v>362</v>
      </c>
      <c r="B17" s="13">
        <v>498961</v>
      </c>
      <c r="C17" s="13">
        <v>522184.5</v>
      </c>
      <c r="D17" s="13">
        <v>397242.33333333331</v>
      </c>
      <c r="E17" s="13">
        <v>910517</v>
      </c>
      <c r="F17" s="13">
        <v>2149160</v>
      </c>
      <c r="G17" s="13">
        <v>380531</v>
      </c>
      <c r="H17" s="13">
        <v>168625</v>
      </c>
      <c r="I17" s="13">
        <v>225009</v>
      </c>
      <c r="J17" s="13">
        <v>104181</v>
      </c>
      <c r="K17" s="13">
        <v>2376337</v>
      </c>
      <c r="L17" s="13">
        <v>374794</v>
      </c>
      <c r="M17" s="13">
        <v>306325</v>
      </c>
      <c r="N17" s="13">
        <v>1389846</v>
      </c>
      <c r="O17" s="13">
        <v>116299</v>
      </c>
      <c r="P17" s="13">
        <v>263569</v>
      </c>
      <c r="Q17" s="13">
        <v>389753</v>
      </c>
      <c r="R17" s="13">
        <v>283199</v>
      </c>
      <c r="S17" s="13">
        <v>24675</v>
      </c>
      <c r="T17" s="13">
        <f t="shared" si="0"/>
        <v>666609.63044950564</v>
      </c>
    </row>
    <row r="18" spans="1:20" x14ac:dyDescent="0.2">
      <c r="A18" s="15" t="s">
        <v>368</v>
      </c>
      <c r="B18" s="16">
        <f>SUM(B15:B17)</f>
        <v>5003187</v>
      </c>
      <c r="C18" s="16">
        <f t="shared" ref="C18:S18" si="2">SUM(C15:C17)</f>
        <v>5684832.5</v>
      </c>
      <c r="D18" s="16">
        <f t="shared" si="2"/>
        <v>4810813.666666667</v>
      </c>
      <c r="E18" s="16">
        <f t="shared" si="2"/>
        <v>8276521</v>
      </c>
      <c r="F18" s="16">
        <f t="shared" si="2"/>
        <v>9511465</v>
      </c>
      <c r="G18" s="16">
        <f t="shared" si="2"/>
        <v>2114701</v>
      </c>
      <c r="H18" s="16">
        <f t="shared" si="2"/>
        <v>4522074</v>
      </c>
      <c r="I18" s="16">
        <f t="shared" si="2"/>
        <v>925521</v>
      </c>
      <c r="J18" s="16">
        <f t="shared" si="2"/>
        <v>2013908</v>
      </c>
      <c r="K18" s="16">
        <f t="shared" si="2"/>
        <v>7711446</v>
      </c>
      <c r="L18" s="16">
        <f t="shared" si="2"/>
        <v>1431767</v>
      </c>
      <c r="M18" s="16">
        <f t="shared" si="2"/>
        <v>3267305</v>
      </c>
      <c r="N18" s="16">
        <f t="shared" si="2"/>
        <v>5964791</v>
      </c>
      <c r="O18" s="16">
        <f t="shared" si="2"/>
        <v>2248161</v>
      </c>
      <c r="P18" s="16">
        <f t="shared" si="2"/>
        <v>1006871</v>
      </c>
      <c r="Q18" s="16">
        <f t="shared" si="2"/>
        <v>991025</v>
      </c>
      <c r="R18" s="16">
        <f t="shared" si="2"/>
        <v>934582</v>
      </c>
      <c r="S18" s="16">
        <f t="shared" si="2"/>
        <v>856584</v>
      </c>
      <c r="T18" s="17">
        <f t="shared" si="0"/>
        <v>4787668.8831970701</v>
      </c>
    </row>
    <row r="19" spans="1:20" x14ac:dyDescent="0.2">
      <c r="A19" s="15" t="s">
        <v>3</v>
      </c>
      <c r="B19" s="16">
        <v>21925495</v>
      </c>
      <c r="C19" s="16">
        <v>19558776</v>
      </c>
      <c r="D19" s="16">
        <v>18410428.333333332</v>
      </c>
      <c r="E19" s="16">
        <v>25220709</v>
      </c>
      <c r="F19" s="16">
        <v>43139197</v>
      </c>
      <c r="G19" s="16">
        <v>7255866.5</v>
      </c>
      <c r="H19" s="16">
        <v>14213911</v>
      </c>
      <c r="I19" s="16">
        <v>3395675</v>
      </c>
      <c r="J19" s="16">
        <v>7613681</v>
      </c>
      <c r="K19" s="16">
        <v>33273898</v>
      </c>
      <c r="L19" s="16">
        <v>5425928</v>
      </c>
      <c r="M19" s="16">
        <v>12534219</v>
      </c>
      <c r="N19" s="16">
        <v>17773723</v>
      </c>
      <c r="O19" s="16">
        <v>14479205</v>
      </c>
      <c r="P19" s="16">
        <v>3546713</v>
      </c>
      <c r="Q19" s="16">
        <v>4089855</v>
      </c>
      <c r="R19" s="16">
        <v>3240831</v>
      </c>
      <c r="S19" s="16">
        <v>3747069</v>
      </c>
      <c r="T19" s="17">
        <f t="shared" si="0"/>
        <v>18591338.588317476</v>
      </c>
    </row>
    <row r="20" spans="1:20" x14ac:dyDescent="0.2">
      <c r="A20" s="14" t="s">
        <v>363</v>
      </c>
      <c r="B20" s="13">
        <v>7630</v>
      </c>
      <c r="C20" s="13">
        <v>35025</v>
      </c>
      <c r="D20" s="13">
        <v>86772</v>
      </c>
      <c r="E20" s="13">
        <v>8426</v>
      </c>
      <c r="F20" s="13">
        <v>11865</v>
      </c>
      <c r="G20" s="13">
        <v>17741</v>
      </c>
      <c r="H20" s="13">
        <v>9394</v>
      </c>
      <c r="I20" s="13">
        <v>616</v>
      </c>
      <c r="J20" s="13">
        <v>15148</v>
      </c>
      <c r="K20" s="13">
        <v>23438</v>
      </c>
      <c r="L20" s="13">
        <v>1274</v>
      </c>
      <c r="M20" s="13">
        <v>1863</v>
      </c>
      <c r="N20" s="13">
        <v>869</v>
      </c>
      <c r="O20" s="13">
        <v>9628</v>
      </c>
      <c r="P20" s="13">
        <v>5437</v>
      </c>
      <c r="Q20" s="13">
        <v>10065</v>
      </c>
      <c r="R20" s="13">
        <v>471</v>
      </c>
      <c r="S20" s="13">
        <v>920</v>
      </c>
      <c r="T20" s="13">
        <f>SUM(B20:S20)</f>
        <v>246582</v>
      </c>
    </row>
    <row r="21" spans="1:20" x14ac:dyDescent="0.2">
      <c r="A21" s="14" t="s">
        <v>364</v>
      </c>
      <c r="B21" s="13">
        <v>10</v>
      </c>
      <c r="C21" s="13">
        <v>24</v>
      </c>
      <c r="D21" s="13">
        <v>60</v>
      </c>
      <c r="E21" s="13">
        <v>7</v>
      </c>
      <c r="F21" s="13">
        <v>8</v>
      </c>
      <c r="G21" s="13">
        <v>14</v>
      </c>
      <c r="H21" s="13">
        <v>9</v>
      </c>
      <c r="I21" s="13">
        <v>2</v>
      </c>
      <c r="J21" s="13">
        <v>8</v>
      </c>
      <c r="K21" s="13">
        <v>12</v>
      </c>
      <c r="L21" s="13">
        <v>2</v>
      </c>
      <c r="M21" s="13">
        <v>2</v>
      </c>
      <c r="N21" s="13">
        <v>1</v>
      </c>
      <c r="O21" s="13">
        <v>7</v>
      </c>
      <c r="P21" s="13">
        <v>6</v>
      </c>
      <c r="Q21" s="13">
        <v>8</v>
      </c>
      <c r="R21" s="13">
        <v>3</v>
      </c>
      <c r="S21" s="13">
        <v>2</v>
      </c>
      <c r="T21" s="13">
        <f>SUM(B21:S21)</f>
        <v>185</v>
      </c>
    </row>
    <row r="22" spans="1:20" ht="13.5" thickBot="1" x14ac:dyDescent="0.25"/>
    <row r="23" spans="1:20" ht="13.5" thickBot="1" x14ac:dyDescent="0.25">
      <c r="A23" s="170" t="s">
        <v>374</v>
      </c>
      <c r="B23" s="171"/>
      <c r="C23" s="171"/>
      <c r="D23" s="171"/>
      <c r="E23" s="171"/>
      <c r="F23" s="171"/>
      <c r="G23" s="171"/>
      <c r="H23" s="171"/>
      <c r="I23" s="171"/>
      <c r="J23" s="171"/>
      <c r="K23" s="171"/>
      <c r="L23" s="171"/>
      <c r="M23" s="171"/>
      <c r="N23" s="171"/>
      <c r="O23" s="171"/>
      <c r="P23" s="171"/>
      <c r="Q23" s="171"/>
      <c r="R23" s="171"/>
      <c r="S23" s="172"/>
    </row>
    <row r="24" spans="1:20" ht="15" x14ac:dyDescent="0.25">
      <c r="A24" s="8" t="s">
        <v>375</v>
      </c>
      <c r="B24" s="9">
        <f t="shared" ref="B24:S24" si="3">+B6/B$19</f>
        <v>5.9642667132486629E-2</v>
      </c>
      <c r="C24" s="9">
        <f t="shared" si="3"/>
        <v>7.9786306668679058E-2</v>
      </c>
      <c r="D24" s="9">
        <f t="shared" si="3"/>
        <v>6.5580639668260485E-2</v>
      </c>
      <c r="E24" s="9">
        <f t="shared" si="3"/>
        <v>1.3705483061558658E-2</v>
      </c>
      <c r="F24" s="9">
        <f t="shared" si="3"/>
        <v>8.077721057255656E-2</v>
      </c>
      <c r="G24" s="9">
        <f t="shared" si="3"/>
        <v>7.4164126365886138E-2</v>
      </c>
      <c r="H24" s="9">
        <f t="shared" si="3"/>
        <v>0.10102300485770595</v>
      </c>
      <c r="I24" s="9">
        <f t="shared" si="3"/>
        <v>0.14715954854336766</v>
      </c>
      <c r="J24" s="9">
        <f t="shared" si="3"/>
        <v>0.19792305456453982</v>
      </c>
      <c r="K24" s="9">
        <f t="shared" si="3"/>
        <v>1.8801313870710309E-2</v>
      </c>
      <c r="L24" s="9">
        <f t="shared" si="3"/>
        <v>0.10097701259581771</v>
      </c>
      <c r="M24" s="9">
        <f t="shared" si="3"/>
        <v>3.0267781343217316E-2</v>
      </c>
      <c r="N24" s="9">
        <f t="shared" si="3"/>
        <v>3.1037785386888273E-2</v>
      </c>
      <c r="O24" s="9">
        <f t="shared" si="3"/>
        <v>0.11618075716173644</v>
      </c>
      <c r="P24" s="9">
        <f t="shared" si="3"/>
        <v>0.12748451876427555</v>
      </c>
      <c r="Q24" s="9">
        <f t="shared" si="3"/>
        <v>0.20935461037127234</v>
      </c>
      <c r="R24" s="9">
        <f t="shared" si="3"/>
        <v>0.12112541505558297</v>
      </c>
      <c r="S24" s="9">
        <f t="shared" si="3"/>
        <v>2.8272497784268186E-2</v>
      </c>
    </row>
    <row r="25" spans="1:20" ht="15" x14ac:dyDescent="0.25">
      <c r="A25" s="10" t="s">
        <v>376</v>
      </c>
      <c r="B25" s="9">
        <f t="shared" ref="B25:Q37" si="4">+B7/B$19</f>
        <v>3.7010794967228789E-3</v>
      </c>
      <c r="C25" s="9">
        <f t="shared" si="4"/>
        <v>3.5071213045233507E-3</v>
      </c>
      <c r="D25" s="9">
        <f t="shared" si="4"/>
        <v>3.241188395308927E-3</v>
      </c>
      <c r="E25" s="9">
        <f t="shared" si="4"/>
        <v>3.409420409235918E-3</v>
      </c>
      <c r="F25" s="9">
        <f t="shared" si="4"/>
        <v>1.67974846634257E-3</v>
      </c>
      <c r="G25" s="9">
        <f t="shared" si="4"/>
        <v>1.0799330445233523E-2</v>
      </c>
      <c r="H25" s="9">
        <f t="shared" si="4"/>
        <v>2.5204182015773138E-3</v>
      </c>
      <c r="I25" s="9">
        <f t="shared" si="4"/>
        <v>1.2004682426910702E-2</v>
      </c>
      <c r="J25" s="9">
        <f t="shared" si="4"/>
        <v>1.3107851510983978E-2</v>
      </c>
      <c r="K25" s="9">
        <f t="shared" si="4"/>
        <v>1.6384915287051731E-3</v>
      </c>
      <c r="L25" s="9">
        <f t="shared" si="4"/>
        <v>2.5076632052618463E-2</v>
      </c>
      <c r="M25" s="9">
        <f t="shared" si="4"/>
        <v>7.3667932561254914E-3</v>
      </c>
      <c r="N25" s="9">
        <f t="shared" si="4"/>
        <v>7.8921563028747557E-3</v>
      </c>
      <c r="O25" s="9">
        <f t="shared" si="4"/>
        <v>6.8925745577882213E-3</v>
      </c>
      <c r="P25" s="9">
        <f t="shared" si="4"/>
        <v>3.0692926098051916E-2</v>
      </c>
      <c r="Q25" s="9">
        <f t="shared" si="4"/>
        <v>1.8004794791013374E-2</v>
      </c>
      <c r="R25" s="9">
        <f t="shared" ref="R25:S37" si="5">+R7/R$19</f>
        <v>1.1678177603213496E-2</v>
      </c>
      <c r="S25" s="9">
        <f t="shared" si="5"/>
        <v>6.9035291317026725E-3</v>
      </c>
    </row>
    <row r="26" spans="1:20" ht="15" x14ac:dyDescent="0.25">
      <c r="A26" s="10" t="s">
        <v>377</v>
      </c>
      <c r="B26" s="9">
        <f t="shared" si="4"/>
        <v>7.8058716576296219E-2</v>
      </c>
      <c r="C26" s="9">
        <f t="shared" si="4"/>
        <v>6.5793866650960167E-2</v>
      </c>
      <c r="D26" s="9">
        <f t="shared" si="4"/>
        <v>8.4028535638814128E-2</v>
      </c>
      <c r="E26" s="9">
        <f t="shared" si="4"/>
        <v>9.3828131477192017E-2</v>
      </c>
      <c r="F26" s="9">
        <f t="shared" si="4"/>
        <v>0.10710208629984466</v>
      </c>
      <c r="G26" s="9">
        <f t="shared" si="4"/>
        <v>3.577911749065394E-2</v>
      </c>
      <c r="H26" s="9">
        <f t="shared" si="4"/>
        <v>8.9444136803726995E-2</v>
      </c>
      <c r="I26" s="9">
        <f t="shared" si="4"/>
        <v>2.7212557149903921E-2</v>
      </c>
      <c r="J26" s="9">
        <f t="shared" si="4"/>
        <v>0.12259024248586196</v>
      </c>
      <c r="K26" s="9">
        <f t="shared" si="4"/>
        <v>8.7970546763111432E-2</v>
      </c>
      <c r="L26" s="9">
        <f t="shared" si="4"/>
        <v>4.578755928939713E-2</v>
      </c>
      <c r="M26" s="9">
        <f t="shared" si="4"/>
        <v>2.276432221265641E-2</v>
      </c>
      <c r="N26" s="9">
        <f t="shared" si="4"/>
        <v>2.3818363772182116E-2</v>
      </c>
      <c r="O26" s="9">
        <f t="shared" si="4"/>
        <v>7.1960442579547701E-2</v>
      </c>
      <c r="P26" s="9">
        <f t="shared" si="4"/>
        <v>4.2791452254524118E-2</v>
      </c>
      <c r="Q26" s="9">
        <f t="shared" si="4"/>
        <v>5.1583980361161949E-2</v>
      </c>
      <c r="R26" s="9">
        <f t="shared" si="5"/>
        <v>3.2614474497436E-2</v>
      </c>
      <c r="S26" s="9">
        <f t="shared" si="5"/>
        <v>2.1097022766327495E-2</v>
      </c>
    </row>
    <row r="27" spans="1:20" ht="15" x14ac:dyDescent="0.25">
      <c r="A27" s="10" t="s">
        <v>378</v>
      </c>
      <c r="B27" s="9">
        <f t="shared" si="4"/>
        <v>0.14169021041486179</v>
      </c>
      <c r="C27" s="9">
        <f t="shared" si="4"/>
        <v>0.11921934685483386</v>
      </c>
      <c r="D27" s="9">
        <f t="shared" si="4"/>
        <v>0.13977018640793892</v>
      </c>
      <c r="E27" s="9">
        <f t="shared" si="4"/>
        <v>0.11770212328289423</v>
      </c>
      <c r="F27" s="9">
        <f t="shared" si="4"/>
        <v>8.3426680380721971E-2</v>
      </c>
      <c r="G27" s="9">
        <f t="shared" si="4"/>
        <v>0.18944346619387223</v>
      </c>
      <c r="H27" s="9">
        <f t="shared" si="4"/>
        <v>0.13157786059023446</v>
      </c>
      <c r="I27" s="9">
        <f t="shared" si="4"/>
        <v>0.19658860167713341</v>
      </c>
      <c r="J27" s="9">
        <f t="shared" si="4"/>
        <v>7.6966712947390367E-2</v>
      </c>
      <c r="K27" s="9">
        <f t="shared" si="4"/>
        <v>0.11729040583102106</v>
      </c>
      <c r="L27" s="9">
        <f t="shared" si="4"/>
        <v>0.15357981160089113</v>
      </c>
      <c r="M27" s="9">
        <f t="shared" si="4"/>
        <v>0.274883660481758</v>
      </c>
      <c r="N27" s="9">
        <f t="shared" si="4"/>
        <v>0.21626960204117054</v>
      </c>
      <c r="O27" s="9">
        <f t="shared" si="4"/>
        <v>0.27017760988949324</v>
      </c>
      <c r="P27" s="9">
        <f t="shared" si="4"/>
        <v>0.1795389139183238</v>
      </c>
      <c r="Q27" s="9">
        <f t="shared" si="4"/>
        <v>0.12998015822076822</v>
      </c>
      <c r="R27" s="9">
        <f t="shared" si="5"/>
        <v>0.22203687881287237</v>
      </c>
      <c r="S27" s="9">
        <f t="shared" si="5"/>
        <v>0.25458404955980263</v>
      </c>
    </row>
    <row r="28" spans="1:20" ht="15" x14ac:dyDescent="0.25">
      <c r="A28" s="10" t="s">
        <v>379</v>
      </c>
      <c r="B28" s="9">
        <f t="shared" si="4"/>
        <v>1.9683204415681377E-2</v>
      </c>
      <c r="C28" s="9">
        <f t="shared" si="4"/>
        <v>6.6373734225495501E-2</v>
      </c>
      <c r="D28" s="9">
        <f t="shared" si="4"/>
        <v>5.3330680247616911E-2</v>
      </c>
      <c r="E28" s="9">
        <f t="shared" si="4"/>
        <v>3.8281834186342657E-2</v>
      </c>
      <c r="F28" s="9">
        <f t="shared" si="4"/>
        <v>5.6302716993086359E-2</v>
      </c>
      <c r="G28" s="9">
        <f t="shared" si="4"/>
        <v>1.2827758063079028E-2</v>
      </c>
      <c r="H28" s="9">
        <f t="shared" si="4"/>
        <v>3.0452350517742793E-2</v>
      </c>
      <c r="I28" s="9">
        <f t="shared" si="4"/>
        <v>4.3687926553630718E-3</v>
      </c>
      <c r="J28" s="9">
        <f t="shared" si="4"/>
        <v>2.4248454853834828E-2</v>
      </c>
      <c r="K28" s="9">
        <f t="shared" si="4"/>
        <v>5.6876233737327676E-2</v>
      </c>
      <c r="L28" s="9">
        <f t="shared" si="4"/>
        <v>1.1547333469961268E-2</v>
      </c>
      <c r="M28" s="9">
        <f t="shared" si="4"/>
        <v>5.6190976079163769E-3</v>
      </c>
      <c r="N28" s="9">
        <f t="shared" si="4"/>
        <v>5.5426204177931662E-3</v>
      </c>
      <c r="O28" s="9">
        <f t="shared" si="4"/>
        <v>1.4233792532117612E-2</v>
      </c>
      <c r="P28" s="9">
        <f t="shared" si="4"/>
        <v>1.3299920236004436E-2</v>
      </c>
      <c r="Q28" s="9">
        <f t="shared" si="4"/>
        <v>1.7523604137555E-2</v>
      </c>
      <c r="R28" s="9">
        <f t="shared" si="5"/>
        <v>7.0923167545607901E-3</v>
      </c>
      <c r="S28" s="9">
        <f t="shared" si="5"/>
        <v>5.203533748644607E-3</v>
      </c>
    </row>
    <row r="29" spans="1:20" ht="15" x14ac:dyDescent="0.25">
      <c r="A29" s="10" t="s">
        <v>380</v>
      </c>
      <c r="B29" s="9">
        <f t="shared" si="4"/>
        <v>0.16988524090334106</v>
      </c>
      <c r="C29" s="9">
        <f t="shared" si="4"/>
        <v>0.21391893337292681</v>
      </c>
      <c r="D29" s="9">
        <f t="shared" si="4"/>
        <v>0.21672671566486276</v>
      </c>
      <c r="E29" s="9">
        <f t="shared" si="4"/>
        <v>0.18089991046643455</v>
      </c>
      <c r="F29" s="9">
        <f t="shared" si="4"/>
        <v>0.21044881757998415</v>
      </c>
      <c r="G29" s="9">
        <f t="shared" si="4"/>
        <v>0.18464824290799728</v>
      </c>
      <c r="H29" s="9">
        <f t="shared" si="4"/>
        <v>8.8543188429982433E-2</v>
      </c>
      <c r="I29" s="9">
        <f t="shared" si="4"/>
        <v>0.27065193223733131</v>
      </c>
      <c r="J29" s="9">
        <f t="shared" si="4"/>
        <v>0.1701560651148899</v>
      </c>
      <c r="K29" s="9">
        <f t="shared" si="4"/>
        <v>0.24940874074928041</v>
      </c>
      <c r="L29" s="9">
        <f t="shared" si="4"/>
        <v>0.21254004844885521</v>
      </c>
      <c r="M29" s="9">
        <f t="shared" si="4"/>
        <v>0.29581930872597645</v>
      </c>
      <c r="N29" s="9">
        <f t="shared" si="4"/>
        <v>0.27025649043815975</v>
      </c>
      <c r="O29" s="9">
        <f t="shared" si="4"/>
        <v>9.9881519738134791E-2</v>
      </c>
      <c r="P29" s="9">
        <f t="shared" si="4"/>
        <v>0.17974248268749121</v>
      </c>
      <c r="Q29" s="9">
        <f t="shared" si="4"/>
        <v>0.15107821670939434</v>
      </c>
      <c r="R29" s="9">
        <f t="shared" si="5"/>
        <v>0.22467231398366652</v>
      </c>
      <c r="S29" s="9">
        <f t="shared" si="5"/>
        <v>0.17285323542213929</v>
      </c>
    </row>
    <row r="30" spans="1:20" ht="15" x14ac:dyDescent="0.25">
      <c r="A30" s="10" t="s">
        <v>381</v>
      </c>
      <c r="B30" s="9">
        <f t="shared" si="4"/>
        <v>0.19041011388796467</v>
      </c>
      <c r="C30" s="9">
        <f t="shared" si="4"/>
        <v>4.5126315675377643E-2</v>
      </c>
      <c r="D30" s="9">
        <f t="shared" si="4"/>
        <v>3.3038087018978472E-2</v>
      </c>
      <c r="E30" s="9">
        <f t="shared" si="4"/>
        <v>3.7664048223227983E-2</v>
      </c>
      <c r="F30" s="9">
        <f t="shared" si="4"/>
        <v>7.2885037707122832E-2</v>
      </c>
      <c r="G30" s="9">
        <f t="shared" si="4"/>
        <v>3.1066861552648466E-2</v>
      </c>
      <c r="H30" s="9">
        <f t="shared" si="4"/>
        <v>8.6178533128566798E-2</v>
      </c>
      <c r="I30" s="9">
        <f t="shared" si="4"/>
        <v>0</v>
      </c>
      <c r="J30" s="9">
        <f t="shared" si="4"/>
        <v>5.0794090269870775E-3</v>
      </c>
      <c r="K30" s="9">
        <f t="shared" si="4"/>
        <v>3.4434799313263507E-2</v>
      </c>
      <c r="L30" s="9">
        <f t="shared" si="4"/>
        <v>0.14827141089966545</v>
      </c>
      <c r="M30" s="9">
        <f t="shared" si="4"/>
        <v>0.10260822792389378</v>
      </c>
      <c r="N30" s="9">
        <f t="shared" si="4"/>
        <v>0.10958694472733709</v>
      </c>
      <c r="O30" s="9">
        <f t="shared" si="4"/>
        <v>7.4013179591006548E-2</v>
      </c>
      <c r="P30" s="9">
        <f t="shared" si="4"/>
        <v>8.9174116992268612E-2</v>
      </c>
      <c r="Q30" s="9">
        <f t="shared" si="4"/>
        <v>0.12355548057327216</v>
      </c>
      <c r="R30" s="9">
        <f t="shared" si="5"/>
        <v>3.0695213665877671E-2</v>
      </c>
      <c r="S30" s="9">
        <f t="shared" si="5"/>
        <v>0.28248505698720788</v>
      </c>
    </row>
    <row r="31" spans="1:20" ht="15.75" thickBot="1" x14ac:dyDescent="0.3">
      <c r="A31" s="10" t="s">
        <v>382</v>
      </c>
      <c r="B31" s="9">
        <f t="shared" si="4"/>
        <v>0.10873838880262453</v>
      </c>
      <c r="C31" s="9">
        <f t="shared" si="4"/>
        <v>0.11562057871106045</v>
      </c>
      <c r="D31" s="9">
        <f t="shared" si="4"/>
        <v>0.14297480132863105</v>
      </c>
      <c r="E31" s="9">
        <f t="shared" si="4"/>
        <v>0.1863453561119158</v>
      </c>
      <c r="F31" s="9">
        <f t="shared" si="4"/>
        <v>0.16689457617859693</v>
      </c>
      <c r="G31" s="9">
        <f t="shared" si="4"/>
        <v>0.16982403135449087</v>
      </c>
      <c r="H31" s="9">
        <f t="shared" si="4"/>
        <v>0.15211626131611489</v>
      </c>
      <c r="I31" s="9">
        <f t="shared" si="4"/>
        <v>6.9455115698646069E-2</v>
      </c>
      <c r="J31" s="9">
        <f t="shared" si="4"/>
        <v>0.12541647069269121</v>
      </c>
      <c r="K31" s="9">
        <f t="shared" si="4"/>
        <v>0.2018228522549417</v>
      </c>
      <c r="L31" s="9">
        <f t="shared" si="4"/>
        <v>3.8345145752026195E-2</v>
      </c>
      <c r="M31" s="9">
        <f t="shared" si="4"/>
        <v>0</v>
      </c>
      <c r="N31" s="9">
        <f t="shared" si="4"/>
        <v>0</v>
      </c>
      <c r="O31" s="9">
        <f t="shared" si="4"/>
        <v>0.19139186163881236</v>
      </c>
      <c r="P31" s="9">
        <f t="shared" si="4"/>
        <v>5.3387178494566659E-2</v>
      </c>
      <c r="Q31" s="9">
        <f t="shared" si="4"/>
        <v>5.660616329918787E-2</v>
      </c>
      <c r="R31" s="9">
        <f t="shared" si="5"/>
        <v>6.170793848861604E-2</v>
      </c>
      <c r="S31" s="9">
        <f t="shared" si="5"/>
        <v>0</v>
      </c>
    </row>
    <row r="32" spans="1:20" s="5" customFormat="1" ht="15.75" thickBot="1" x14ac:dyDescent="0.3">
      <c r="A32" s="18" t="s">
        <v>367</v>
      </c>
      <c r="B32" s="20">
        <f>+B14/B$19</f>
        <v>0.77180962162997913</v>
      </c>
      <c r="C32" s="20">
        <f t="shared" si="4"/>
        <v>0.70934620346385679</v>
      </c>
      <c r="D32" s="20">
        <f t="shared" si="4"/>
        <v>0.73869083437041172</v>
      </c>
      <c r="E32" s="20">
        <f t="shared" si="4"/>
        <v>0.67183630721880183</v>
      </c>
      <c r="F32" s="20">
        <f t="shared" si="4"/>
        <v>0.77951687417825599</v>
      </c>
      <c r="G32" s="20">
        <f t="shared" si="4"/>
        <v>0.70855293437386146</v>
      </c>
      <c r="H32" s="20">
        <f t="shared" si="4"/>
        <v>0.68185575384565167</v>
      </c>
      <c r="I32" s="20">
        <f t="shared" si="4"/>
        <v>0.72744123038865616</v>
      </c>
      <c r="J32" s="20">
        <f t="shared" si="4"/>
        <v>0.73548826119717914</v>
      </c>
      <c r="K32" s="20">
        <f t="shared" si="4"/>
        <v>0.76824338404836123</v>
      </c>
      <c r="L32" s="20">
        <f t="shared" si="4"/>
        <v>0.73612495410923251</v>
      </c>
      <c r="M32" s="20">
        <f t="shared" si="4"/>
        <v>0.73932919155154386</v>
      </c>
      <c r="N32" s="20">
        <f t="shared" si="4"/>
        <v>0.6644039630864057</v>
      </c>
      <c r="O32" s="20">
        <f t="shared" si="4"/>
        <v>0.84473173768863696</v>
      </c>
      <c r="P32" s="20">
        <f t="shared" si="4"/>
        <v>0.71611150944550628</v>
      </c>
      <c r="Q32" s="20">
        <f t="shared" si="4"/>
        <v>0.75768700846362524</v>
      </c>
      <c r="R32" s="20">
        <f t="shared" si="5"/>
        <v>0.71162272886182587</v>
      </c>
      <c r="S32" s="20">
        <f t="shared" si="5"/>
        <v>0.77139892540009269</v>
      </c>
    </row>
    <row r="33" spans="1:19" ht="15" x14ac:dyDescent="0.25">
      <c r="A33" s="10" t="s">
        <v>383</v>
      </c>
      <c r="B33" s="9">
        <f>+B15/B$19</f>
        <v>0.12121669316929903</v>
      </c>
      <c r="C33" s="9">
        <f t="shared" si="4"/>
        <v>0.1117696475484969</v>
      </c>
      <c r="D33" s="9">
        <f t="shared" si="4"/>
        <v>0.10201495402469815</v>
      </c>
      <c r="E33" s="9">
        <f t="shared" si="4"/>
        <v>0.14192876179650621</v>
      </c>
      <c r="F33" s="9">
        <f t="shared" si="4"/>
        <v>0.10163473835639546</v>
      </c>
      <c r="G33" s="9">
        <f t="shared" si="4"/>
        <v>0.17004406020976268</v>
      </c>
      <c r="H33" s="9">
        <f t="shared" si="4"/>
        <v>0.21277169949917374</v>
      </c>
      <c r="I33" s="9">
        <f t="shared" si="4"/>
        <v>0.17678340830615416</v>
      </c>
      <c r="J33" s="9">
        <f t="shared" si="4"/>
        <v>0.17209441793003935</v>
      </c>
      <c r="K33" s="9">
        <f t="shared" si="4"/>
        <v>9.9920093521955258E-2</v>
      </c>
      <c r="L33" s="9">
        <f t="shared" si="4"/>
        <v>0.18477023653833963</v>
      </c>
      <c r="M33" s="9">
        <f t="shared" si="4"/>
        <v>0.17667203676591259</v>
      </c>
      <c r="N33" s="9">
        <f t="shared" si="4"/>
        <v>0.19324735734882331</v>
      </c>
      <c r="O33" s="9">
        <f t="shared" si="4"/>
        <v>0.10101935845234597</v>
      </c>
      <c r="P33" s="9">
        <f t="shared" si="4"/>
        <v>0.19878377528714616</v>
      </c>
      <c r="Q33" s="9">
        <f t="shared" si="4"/>
        <v>7.7869508821217376E-2</v>
      </c>
      <c r="R33" s="9">
        <f t="shared" si="5"/>
        <v>0.17997174181560224</v>
      </c>
      <c r="S33" s="9">
        <f t="shared" si="5"/>
        <v>0.16617361463052854</v>
      </c>
    </row>
    <row r="34" spans="1:19" ht="15" x14ac:dyDescent="0.25">
      <c r="A34" s="10" t="s">
        <v>384</v>
      </c>
      <c r="B34" s="9">
        <f>+B16/B$19</f>
        <v>8.421657070912196E-2</v>
      </c>
      <c r="C34" s="9">
        <f t="shared" si="4"/>
        <v>0.15218592922174681</v>
      </c>
      <c r="D34" s="9">
        <f t="shared" si="4"/>
        <v>0.13771718329566299</v>
      </c>
      <c r="E34" s="9">
        <f t="shared" si="4"/>
        <v>0.15013297207465501</v>
      </c>
      <c r="F34" s="9">
        <f t="shared" si="4"/>
        <v>6.9029194029735882E-2</v>
      </c>
      <c r="G34" s="9">
        <f t="shared" si="4"/>
        <v>6.895840765537789E-2</v>
      </c>
      <c r="H34" s="9">
        <f t="shared" si="4"/>
        <v>9.3509168588434249E-2</v>
      </c>
      <c r="I34" s="9">
        <f t="shared" si="4"/>
        <v>2.9511952704543279E-2</v>
      </c>
      <c r="J34" s="9">
        <f t="shared" si="4"/>
        <v>7.8733926467368417E-2</v>
      </c>
      <c r="K34" s="9">
        <f t="shared" si="4"/>
        <v>6.0419070828431343E-2</v>
      </c>
      <c r="L34" s="9">
        <f t="shared" si="4"/>
        <v>1.0030173640343181E-2</v>
      </c>
      <c r="M34" s="9">
        <f t="shared" si="4"/>
        <v>5.9559674200682151E-2</v>
      </c>
      <c r="N34" s="9">
        <f t="shared" si="4"/>
        <v>6.41520068699169E-2</v>
      </c>
      <c r="O34" s="9">
        <f t="shared" si="4"/>
        <v>4.6216763972883872E-2</v>
      </c>
      <c r="P34" s="9">
        <f t="shared" si="4"/>
        <v>1.0791118424298781E-2</v>
      </c>
      <c r="Q34" s="9">
        <f t="shared" si="4"/>
        <v>6.9145972167717437E-2</v>
      </c>
      <c r="R34" s="9">
        <f t="shared" si="5"/>
        <v>2.1020843110918157E-2</v>
      </c>
      <c r="S34" s="9">
        <f t="shared" si="5"/>
        <v>5.5842313018521945E-2</v>
      </c>
    </row>
    <row r="35" spans="1:19" ht="15.75" thickBot="1" x14ac:dyDescent="0.3">
      <c r="A35" s="10" t="s">
        <v>385</v>
      </c>
      <c r="B35" s="9">
        <f t="shared" si="4"/>
        <v>2.2757114491599846E-2</v>
      </c>
      <c r="C35" s="9">
        <f t="shared" si="4"/>
        <v>2.6698219765899461E-2</v>
      </c>
      <c r="D35" s="9">
        <f>+D17/D$19</f>
        <v>2.1577028309227281E-2</v>
      </c>
      <c r="E35" s="9">
        <f t="shared" si="4"/>
        <v>3.6101958910036987E-2</v>
      </c>
      <c r="F35" s="9">
        <f t="shared" si="4"/>
        <v>4.9819193435612627E-2</v>
      </c>
      <c r="G35" s="9">
        <f t="shared" si="4"/>
        <v>5.2444597760997948E-2</v>
      </c>
      <c r="H35" s="9">
        <f t="shared" si="4"/>
        <v>1.1863378066740392E-2</v>
      </c>
      <c r="I35" s="9">
        <f t="shared" si="4"/>
        <v>6.6263408600646417E-2</v>
      </c>
      <c r="J35" s="9">
        <f t="shared" si="4"/>
        <v>1.3683394405413097E-2</v>
      </c>
      <c r="K35" s="9">
        <f t="shared" si="4"/>
        <v>7.1417451601252124E-2</v>
      </c>
      <c r="L35" s="9">
        <f t="shared" si="4"/>
        <v>6.9074635712084637E-2</v>
      </c>
      <c r="M35" s="9">
        <f t="shared" si="4"/>
        <v>2.4439097481861453E-2</v>
      </c>
      <c r="N35" s="9">
        <f t="shared" si="4"/>
        <v>7.8196672694854086E-2</v>
      </c>
      <c r="O35" s="9">
        <f t="shared" si="4"/>
        <v>8.0321398861332508E-3</v>
      </c>
      <c r="P35" s="9">
        <f t="shared" si="4"/>
        <v>7.4313596843048765E-2</v>
      </c>
      <c r="Q35" s="9">
        <f t="shared" si="4"/>
        <v>9.5297510547439943E-2</v>
      </c>
      <c r="R35" s="9">
        <f t="shared" si="5"/>
        <v>8.7384686211653739E-2</v>
      </c>
      <c r="S35" s="9">
        <f t="shared" si="5"/>
        <v>6.5851469508567901E-3</v>
      </c>
    </row>
    <row r="36" spans="1:19" s="5" customFormat="1" ht="15.75" thickBot="1" x14ac:dyDescent="0.3">
      <c r="A36" s="18" t="s">
        <v>368</v>
      </c>
      <c r="B36" s="20">
        <f>+B18/B$19</f>
        <v>0.22819037837002085</v>
      </c>
      <c r="C36" s="20">
        <f t="shared" si="4"/>
        <v>0.29065379653614315</v>
      </c>
      <c r="D36" s="20">
        <f t="shared" si="4"/>
        <v>0.26130916562958839</v>
      </c>
      <c r="E36" s="20">
        <f t="shared" si="4"/>
        <v>0.32816369278119817</v>
      </c>
      <c r="F36" s="20">
        <f t="shared" si="4"/>
        <v>0.22048312582174398</v>
      </c>
      <c r="G36" s="20">
        <f t="shared" si="4"/>
        <v>0.29144706562613854</v>
      </c>
      <c r="H36" s="20">
        <f t="shared" si="4"/>
        <v>0.31814424615434839</v>
      </c>
      <c r="I36" s="20">
        <f t="shared" si="4"/>
        <v>0.27255876961134384</v>
      </c>
      <c r="J36" s="20">
        <f t="shared" si="4"/>
        <v>0.26451173880282086</v>
      </c>
      <c r="K36" s="20">
        <f t="shared" si="4"/>
        <v>0.23175661595163874</v>
      </c>
      <c r="L36" s="20">
        <f t="shared" si="4"/>
        <v>0.26387504589076743</v>
      </c>
      <c r="M36" s="20">
        <f t="shared" si="4"/>
        <v>0.26067080844845619</v>
      </c>
      <c r="N36" s="20">
        <f t="shared" si="4"/>
        <v>0.3355960369135943</v>
      </c>
      <c r="O36" s="20">
        <f t="shared" si="4"/>
        <v>0.15526826231136309</v>
      </c>
      <c r="P36" s="20">
        <f t="shared" si="4"/>
        <v>0.28388849055449372</v>
      </c>
      <c r="Q36" s="20">
        <f t="shared" si="4"/>
        <v>0.24231299153637476</v>
      </c>
      <c r="R36" s="20">
        <f t="shared" si="5"/>
        <v>0.28837727113817413</v>
      </c>
      <c r="S36" s="20">
        <f t="shared" si="5"/>
        <v>0.22860107459990728</v>
      </c>
    </row>
    <row r="37" spans="1:19" ht="15" thickBot="1" x14ac:dyDescent="0.25">
      <c r="A37" s="19" t="s">
        <v>3</v>
      </c>
      <c r="B37" s="21">
        <f>+B19/B$19</f>
        <v>1</v>
      </c>
      <c r="C37" s="21">
        <f t="shared" si="4"/>
        <v>1</v>
      </c>
      <c r="D37" s="21">
        <f>+D19/D$19</f>
        <v>1</v>
      </c>
      <c r="E37" s="21">
        <f t="shared" si="4"/>
        <v>1</v>
      </c>
      <c r="F37" s="21">
        <f t="shared" si="4"/>
        <v>1</v>
      </c>
      <c r="G37" s="21">
        <f t="shared" si="4"/>
        <v>1</v>
      </c>
      <c r="H37" s="21">
        <f t="shared" si="4"/>
        <v>1</v>
      </c>
      <c r="I37" s="21">
        <f t="shared" si="4"/>
        <v>1</v>
      </c>
      <c r="J37" s="21">
        <f t="shared" si="4"/>
        <v>1</v>
      </c>
      <c r="K37" s="21">
        <f t="shared" si="4"/>
        <v>1</v>
      </c>
      <c r="L37" s="21">
        <f t="shared" si="4"/>
        <v>1</v>
      </c>
      <c r="M37" s="21">
        <f t="shared" si="4"/>
        <v>1</v>
      </c>
      <c r="N37" s="21">
        <f t="shared" si="4"/>
        <v>1</v>
      </c>
      <c r="O37" s="21">
        <f t="shared" si="4"/>
        <v>1</v>
      </c>
      <c r="P37" s="21">
        <f t="shared" si="4"/>
        <v>1</v>
      </c>
      <c r="Q37" s="21">
        <f t="shared" si="4"/>
        <v>1</v>
      </c>
      <c r="R37" s="21">
        <f t="shared" si="5"/>
        <v>1</v>
      </c>
      <c r="S37" s="21">
        <f t="shared" si="5"/>
        <v>1</v>
      </c>
    </row>
  </sheetData>
  <mergeCells count="3">
    <mergeCell ref="A23:S23"/>
    <mergeCell ref="A2:T2"/>
    <mergeCell ref="A3:T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workbookViewId="0">
      <selection activeCell="B3" sqref="B3:F3"/>
    </sheetView>
  </sheetViews>
  <sheetFormatPr baseColWidth="10" defaultRowHeight="12.75" x14ac:dyDescent="0.2"/>
  <cols>
    <col min="1" max="1" width="35.42578125" style="2" bestFit="1" customWidth="1"/>
    <col min="2" max="2" width="20" style="4" bestFit="1" customWidth="1"/>
    <col min="3" max="4" width="16.140625" style="4" bestFit="1" customWidth="1"/>
    <col min="5" max="5" width="11.28515625" style="4" bestFit="1" customWidth="1"/>
    <col min="6" max="6" width="10.140625" style="4" bestFit="1" customWidth="1"/>
    <col min="7" max="16384" width="11.42578125" style="4"/>
  </cols>
  <sheetData>
    <row r="1" spans="1:6" ht="15" x14ac:dyDescent="0.2">
      <c r="A1" s="173" t="s">
        <v>393</v>
      </c>
      <c r="B1" s="174"/>
      <c r="C1" s="174"/>
      <c r="D1" s="174"/>
      <c r="E1" s="174"/>
      <c r="F1" s="174"/>
    </row>
    <row r="2" spans="1:6" ht="15.75" thickBot="1" x14ac:dyDescent="0.25">
      <c r="A2" s="176" t="s">
        <v>387</v>
      </c>
      <c r="B2" s="177"/>
      <c r="C2" s="177"/>
      <c r="D2" s="177"/>
      <c r="E2" s="177"/>
      <c r="F2" s="177"/>
    </row>
    <row r="3" spans="1:6" x14ac:dyDescent="0.2">
      <c r="A3" s="36" t="s">
        <v>365</v>
      </c>
      <c r="B3" s="33" t="s">
        <v>337</v>
      </c>
      <c r="C3" s="33" t="s">
        <v>298</v>
      </c>
      <c r="D3" s="33" t="s">
        <v>298</v>
      </c>
      <c r="E3" s="33" t="s">
        <v>300</v>
      </c>
      <c r="F3" s="33" t="s">
        <v>236</v>
      </c>
    </row>
    <row r="4" spans="1:6" x14ac:dyDescent="0.2">
      <c r="A4" s="36" t="s">
        <v>366</v>
      </c>
      <c r="B4" s="37" t="s">
        <v>259</v>
      </c>
      <c r="C4" s="37" t="s">
        <v>247</v>
      </c>
      <c r="D4" s="37" t="s">
        <v>120</v>
      </c>
      <c r="E4" s="37" t="s">
        <v>244</v>
      </c>
      <c r="F4" s="37" t="s">
        <v>111</v>
      </c>
    </row>
    <row r="5" spans="1:6" x14ac:dyDescent="0.2">
      <c r="A5" s="14" t="s">
        <v>352</v>
      </c>
      <c r="B5" s="13">
        <v>1314461</v>
      </c>
      <c r="C5" s="13">
        <v>746751</v>
      </c>
      <c r="D5" s="13">
        <v>578510</v>
      </c>
      <c r="E5" s="13">
        <v>2349763</v>
      </c>
      <c r="F5" s="13">
        <v>595628</v>
      </c>
    </row>
    <row r="6" spans="1:6" x14ac:dyDescent="0.2">
      <c r="A6" s="14" t="s">
        <v>353</v>
      </c>
      <c r="B6" s="13">
        <v>42579</v>
      </c>
      <c r="C6" s="13">
        <v>143100</v>
      </c>
      <c r="D6" s="13">
        <v>110880</v>
      </c>
      <c r="E6" s="13">
        <v>137153</v>
      </c>
      <c r="F6" s="13">
        <v>286341</v>
      </c>
    </row>
    <row r="7" spans="1:6" x14ac:dyDescent="0.2">
      <c r="A7" s="14" t="s">
        <v>354</v>
      </c>
      <c r="B7" s="13">
        <v>3025741</v>
      </c>
      <c r="C7" s="13">
        <v>752233</v>
      </c>
      <c r="D7" s="13">
        <v>582757</v>
      </c>
      <c r="E7" s="13">
        <v>7999389</v>
      </c>
      <c r="F7" s="13">
        <v>145387</v>
      </c>
    </row>
    <row r="8" spans="1:6" x14ac:dyDescent="0.2">
      <c r="A8" s="14" t="s">
        <v>355</v>
      </c>
      <c r="B8" s="13">
        <v>1582893</v>
      </c>
      <c r="C8" s="13">
        <v>820476</v>
      </c>
      <c r="D8" s="13">
        <v>635626</v>
      </c>
      <c r="E8" s="13">
        <v>1113866</v>
      </c>
      <c r="F8" s="13">
        <v>542000</v>
      </c>
    </row>
    <row r="9" spans="1:6" x14ac:dyDescent="0.2">
      <c r="A9" s="14" t="s">
        <v>357</v>
      </c>
      <c r="B9" s="13">
        <v>8744983</v>
      </c>
      <c r="C9" s="13">
        <v>4406836</v>
      </c>
      <c r="D9" s="13">
        <v>3413990</v>
      </c>
      <c r="E9" s="13">
        <v>3984939</v>
      </c>
      <c r="F9" s="13">
        <v>1261921</v>
      </c>
    </row>
    <row r="10" spans="1:6" x14ac:dyDescent="0.2">
      <c r="A10" s="14" t="s">
        <v>358</v>
      </c>
      <c r="B10" s="13">
        <v>2225957</v>
      </c>
      <c r="C10" s="13">
        <v>108502</v>
      </c>
      <c r="D10" s="13">
        <v>84057</v>
      </c>
      <c r="E10" s="13">
        <v>0</v>
      </c>
      <c r="F10" s="13">
        <v>0</v>
      </c>
    </row>
    <row r="11" spans="1:6" x14ac:dyDescent="0.2">
      <c r="A11" s="14" t="s">
        <v>359</v>
      </c>
      <c r="B11" s="13">
        <v>1950161</v>
      </c>
      <c r="C11" s="13">
        <v>195376</v>
      </c>
      <c r="D11" s="13">
        <v>151359</v>
      </c>
      <c r="E11" s="13">
        <v>11933180</v>
      </c>
      <c r="F11" s="13">
        <v>1888275</v>
      </c>
    </row>
    <row r="12" spans="1:6" x14ac:dyDescent="0.2">
      <c r="A12" s="32" t="s">
        <v>367</v>
      </c>
      <c r="B12" s="33">
        <f>SUM(B5:B11)</f>
        <v>18886775</v>
      </c>
      <c r="C12" s="33">
        <f t="shared" ref="C12:F12" si="0">SUM(C5:C11)</f>
        <v>7173274</v>
      </c>
      <c r="D12" s="33">
        <f t="shared" si="0"/>
        <v>5557179</v>
      </c>
      <c r="E12" s="33">
        <f t="shared" si="0"/>
        <v>27518290</v>
      </c>
      <c r="F12" s="33">
        <f t="shared" si="0"/>
        <v>4719552</v>
      </c>
    </row>
    <row r="13" spans="1:6" x14ac:dyDescent="0.2">
      <c r="A13" s="14" t="s">
        <v>360</v>
      </c>
      <c r="B13" s="13">
        <v>783818</v>
      </c>
      <c r="C13" s="13">
        <v>549373</v>
      </c>
      <c r="D13" s="13">
        <v>425601</v>
      </c>
      <c r="E13" s="13">
        <v>409866</v>
      </c>
      <c r="F13" s="13">
        <v>633959</v>
      </c>
    </row>
    <row r="14" spans="1:6" x14ac:dyDescent="0.2">
      <c r="A14" s="14" t="s">
        <v>361</v>
      </c>
      <c r="B14" s="13">
        <v>2288251</v>
      </c>
      <c r="C14" s="13">
        <v>28004</v>
      </c>
      <c r="D14" s="13">
        <v>21695</v>
      </c>
      <c r="E14" s="13">
        <v>684254</v>
      </c>
      <c r="F14" s="13">
        <v>0</v>
      </c>
    </row>
    <row r="15" spans="1:6" x14ac:dyDescent="0.2">
      <c r="A15" s="14" t="s">
        <v>362</v>
      </c>
      <c r="B15" s="13">
        <v>1802391</v>
      </c>
      <c r="C15" s="13">
        <v>63125</v>
      </c>
      <c r="D15" s="13">
        <v>48903</v>
      </c>
      <c r="E15" s="13">
        <v>1011429</v>
      </c>
      <c r="F15" s="13">
        <v>225398</v>
      </c>
    </row>
    <row r="16" spans="1:6" x14ac:dyDescent="0.2">
      <c r="A16" s="32" t="s">
        <v>368</v>
      </c>
      <c r="B16" s="33">
        <f>SUM(B13:B15)</f>
        <v>4874460</v>
      </c>
      <c r="C16" s="33">
        <f t="shared" ref="C16:F16" si="1">SUM(C13:C15)</f>
        <v>640502</v>
      </c>
      <c r="D16" s="33">
        <f t="shared" si="1"/>
        <v>496199</v>
      </c>
      <c r="E16" s="33">
        <f t="shared" si="1"/>
        <v>2105549</v>
      </c>
      <c r="F16" s="33">
        <f t="shared" si="1"/>
        <v>859357</v>
      </c>
    </row>
    <row r="17" spans="1:6" x14ac:dyDescent="0.2">
      <c r="A17" s="32" t="s">
        <v>3</v>
      </c>
      <c r="B17" s="34">
        <f>+B12+B16</f>
        <v>23761235</v>
      </c>
      <c r="C17" s="34">
        <f t="shared" ref="C17:F17" si="2">+C12+C16</f>
        <v>7813776</v>
      </c>
      <c r="D17" s="34">
        <f t="shared" si="2"/>
        <v>6053378</v>
      </c>
      <c r="E17" s="34">
        <f t="shared" si="2"/>
        <v>29623839</v>
      </c>
      <c r="F17" s="34">
        <f t="shared" si="2"/>
        <v>5578909</v>
      </c>
    </row>
    <row r="18" spans="1:6" x14ac:dyDescent="0.2">
      <c r="A18" s="14" t="s">
        <v>363</v>
      </c>
      <c r="B18" s="13">
        <v>12163</v>
      </c>
      <c r="C18" s="13">
        <v>1093</v>
      </c>
      <c r="D18" s="13">
        <v>847</v>
      </c>
      <c r="E18" s="13">
        <v>3961</v>
      </c>
      <c r="F18" s="13">
        <v>435</v>
      </c>
    </row>
    <row r="19" spans="1:6" x14ac:dyDescent="0.2">
      <c r="A19" s="14" t="s">
        <v>364</v>
      </c>
      <c r="B19" s="13">
        <v>5</v>
      </c>
      <c r="C19" s="13">
        <v>3</v>
      </c>
      <c r="D19" s="13">
        <v>2</v>
      </c>
      <c r="E19" s="13">
        <v>3</v>
      </c>
      <c r="F19" s="13">
        <v>1</v>
      </c>
    </row>
    <row r="21" spans="1:6" x14ac:dyDescent="0.2">
      <c r="A21" s="179" t="s">
        <v>374</v>
      </c>
      <c r="B21" s="179"/>
      <c r="C21" s="179"/>
      <c r="D21" s="179"/>
      <c r="E21" s="179"/>
      <c r="F21" s="179"/>
    </row>
    <row r="22" spans="1:6" ht="15" x14ac:dyDescent="0.25">
      <c r="A22" s="8" t="s">
        <v>375</v>
      </c>
      <c r="B22" s="30">
        <f>+B5/$B$17</f>
        <v>5.5319557253652854E-2</v>
      </c>
      <c r="C22" s="30">
        <f t="shared" ref="C22:F22" si="3">+C5/$B$17</f>
        <v>3.1427280610624823E-2</v>
      </c>
      <c r="D22" s="30">
        <f t="shared" si="3"/>
        <v>2.43467984723858E-2</v>
      </c>
      <c r="E22" s="30">
        <f t="shared" si="3"/>
        <v>9.8890609010853184E-2</v>
      </c>
      <c r="F22" s="30">
        <f t="shared" si="3"/>
        <v>2.5067215571917875E-2</v>
      </c>
    </row>
    <row r="23" spans="1:6" ht="15" x14ac:dyDescent="0.25">
      <c r="A23" s="10" t="s">
        <v>376</v>
      </c>
      <c r="B23" s="30">
        <f>+B6/B17</f>
        <v>1.7919523122430295E-3</v>
      </c>
      <c r="C23" s="30">
        <f t="shared" ref="C23:F23" si="4">+C6/C17</f>
        <v>1.8313808842229416E-2</v>
      </c>
      <c r="D23" s="30">
        <f t="shared" si="4"/>
        <v>1.8317045457924484E-2</v>
      </c>
      <c r="E23" s="30">
        <f t="shared" si="4"/>
        <v>4.6298185728055026E-3</v>
      </c>
      <c r="F23" s="30">
        <f t="shared" si="4"/>
        <v>5.1325626569639335E-2</v>
      </c>
    </row>
    <row r="24" spans="1:6" ht="15" x14ac:dyDescent="0.25">
      <c r="A24" s="10" t="s">
        <v>377</v>
      </c>
      <c r="B24" s="30">
        <f>+B7/B17</f>
        <v>0.12733938282248378</v>
      </c>
      <c r="C24" s="30">
        <f t="shared" ref="C24:F24" si="5">+C7/C17</f>
        <v>9.6270100397042355E-2</v>
      </c>
      <c r="D24" s="30">
        <f t="shared" si="5"/>
        <v>9.6269719155156017E-2</v>
      </c>
      <c r="E24" s="30">
        <f t="shared" si="5"/>
        <v>0.27003215214611448</v>
      </c>
      <c r="F24" s="30">
        <f t="shared" si="5"/>
        <v>2.6060113187004842E-2</v>
      </c>
    </row>
    <row r="25" spans="1:6" ht="15" x14ac:dyDescent="0.25">
      <c r="A25" s="10" t="s">
        <v>378</v>
      </c>
      <c r="B25" s="30">
        <f>+B8/B17</f>
        <v>6.6616613151631213E-2</v>
      </c>
      <c r="C25" s="30">
        <f t="shared" ref="C25:F25" si="6">+C8/C17</f>
        <v>0.10500377794295614</v>
      </c>
      <c r="D25" s="30">
        <f t="shared" si="6"/>
        <v>0.1050035203484732</v>
      </c>
      <c r="E25" s="30">
        <f t="shared" si="6"/>
        <v>3.7600325872686524E-2</v>
      </c>
      <c r="F25" s="30">
        <f t="shared" si="6"/>
        <v>9.7151611542686936E-2</v>
      </c>
    </row>
    <row r="26" spans="1:6" ht="15" x14ac:dyDescent="0.25">
      <c r="A26" s="10" t="s">
        <v>379</v>
      </c>
      <c r="B26" s="30">
        <f>+B9/B17</f>
        <v>0.36803571026505988</v>
      </c>
      <c r="C26" s="30">
        <f t="shared" ref="C26:F26" si="7">+C9/C17</f>
        <v>0.56398289380192113</v>
      </c>
      <c r="D26" s="30">
        <f t="shared" si="7"/>
        <v>0.56398097062499652</v>
      </c>
      <c r="E26" s="30">
        <f t="shared" si="7"/>
        <v>0.13451798060339173</v>
      </c>
      <c r="F26" s="30">
        <f t="shared" si="7"/>
        <v>0.22619494241616059</v>
      </c>
    </row>
    <row r="27" spans="1:6" ht="15" x14ac:dyDescent="0.25">
      <c r="A27" s="10" t="s">
        <v>380</v>
      </c>
      <c r="B27" s="30">
        <f>+B10/B17</f>
        <v>9.3680189602939404E-2</v>
      </c>
      <c r="C27" s="30">
        <f t="shared" ref="C27:F27" si="8">+C10/C17</f>
        <v>1.3885988029347143E-2</v>
      </c>
      <c r="D27" s="30">
        <f t="shared" si="8"/>
        <v>1.3885965819415209E-2</v>
      </c>
      <c r="E27" s="30">
        <f t="shared" si="8"/>
        <v>0</v>
      </c>
      <c r="F27" s="30">
        <f t="shared" si="8"/>
        <v>0</v>
      </c>
    </row>
    <row r="28" spans="1:6" ht="15" x14ac:dyDescent="0.25">
      <c r="A28" s="10" t="s">
        <v>381</v>
      </c>
      <c r="B28" s="30">
        <f>+B11/B17</f>
        <v>8.207321715390635E-2</v>
      </c>
      <c r="C28" s="30">
        <f t="shared" ref="C28:F28" si="9">+C11/C17</f>
        <v>2.5004044139478786E-2</v>
      </c>
      <c r="D28" s="30">
        <f t="shared" si="9"/>
        <v>2.5004055586814504E-2</v>
      </c>
      <c r="E28" s="30">
        <f t="shared" si="9"/>
        <v>0.40282355031702677</v>
      </c>
      <c r="F28" s="30">
        <f t="shared" si="9"/>
        <v>0.33846671454938593</v>
      </c>
    </row>
    <row r="29" spans="1:6" ht="15.75" thickBot="1" x14ac:dyDescent="0.3">
      <c r="A29" s="10" t="s">
        <v>382</v>
      </c>
      <c r="B29" s="30">
        <f>+B12/B17</f>
        <v>0.79485662256191647</v>
      </c>
      <c r="C29" s="30">
        <f t="shared" ref="C29:F29" si="10">+C12/C17</f>
        <v>0.91802913213790616</v>
      </c>
      <c r="D29" s="30">
        <f t="shared" si="10"/>
        <v>0.91802940440857983</v>
      </c>
      <c r="E29" s="30">
        <f t="shared" si="10"/>
        <v>0.92892383056767225</v>
      </c>
      <c r="F29" s="30">
        <f t="shared" si="10"/>
        <v>0.8459632519548177</v>
      </c>
    </row>
    <row r="30" spans="1:6" ht="15.75" thickBot="1" x14ac:dyDescent="0.3">
      <c r="A30" s="18" t="s">
        <v>367</v>
      </c>
      <c r="B30" s="35">
        <f>+B12/B17</f>
        <v>0.79485662256191647</v>
      </c>
      <c r="C30" s="35">
        <f t="shared" ref="C30:F30" si="11">+C12/C17</f>
        <v>0.91802913213790616</v>
      </c>
      <c r="D30" s="35">
        <f t="shared" si="11"/>
        <v>0.91802940440857983</v>
      </c>
      <c r="E30" s="35">
        <f t="shared" si="11"/>
        <v>0.92892383056767225</v>
      </c>
      <c r="F30" s="35">
        <f t="shared" si="11"/>
        <v>0.8459632519548177</v>
      </c>
    </row>
    <row r="31" spans="1:6" ht="15" x14ac:dyDescent="0.25">
      <c r="A31" s="10" t="s">
        <v>383</v>
      </c>
      <c r="B31" s="30">
        <f>+B13/B17</f>
        <v>3.2987258448477108E-2</v>
      </c>
      <c r="C31" s="30">
        <f t="shared" ref="C31:F31" si="12">+C13/C17</f>
        <v>7.0308260692397637E-2</v>
      </c>
      <c r="D31" s="30">
        <f t="shared" si="12"/>
        <v>7.0308016449658353E-2</v>
      </c>
      <c r="E31" s="30">
        <f t="shared" si="12"/>
        <v>1.3835681459111359E-2</v>
      </c>
      <c r="F31" s="30">
        <f t="shared" si="12"/>
        <v>0.1136349418855909</v>
      </c>
    </row>
    <row r="32" spans="1:6" ht="15" x14ac:dyDescent="0.25">
      <c r="A32" s="10" t="s">
        <v>384</v>
      </c>
      <c r="B32" s="30">
        <f>+B14/B17</f>
        <v>9.6301854680533233E-2</v>
      </c>
      <c r="C32" s="30">
        <f t="shared" ref="C32:F32" si="13">+C14/C17</f>
        <v>3.5839266444290187E-3</v>
      </c>
      <c r="D32" s="30">
        <f t="shared" si="13"/>
        <v>3.5839493254840519E-3</v>
      </c>
      <c r="E32" s="30">
        <f t="shared" si="13"/>
        <v>2.3098086645690994E-2</v>
      </c>
      <c r="F32" s="30">
        <f t="shared" si="13"/>
        <v>0</v>
      </c>
    </row>
    <row r="33" spans="1:6" ht="15.75" thickBot="1" x14ac:dyDescent="0.3">
      <c r="A33" s="10" t="s">
        <v>385</v>
      </c>
      <c r="B33" s="30">
        <f>+B15/B17</f>
        <v>7.5854264309073161E-2</v>
      </c>
      <c r="C33" s="30">
        <f t="shared" ref="C33:F33" si="14">+C15/$B$17</f>
        <v>2.6566380072416268E-3</v>
      </c>
      <c r="D33" s="30">
        <f t="shared" si="14"/>
        <v>2.058100094544749E-3</v>
      </c>
      <c r="E33" s="30">
        <f t="shared" si="14"/>
        <v>4.2566348087546793E-2</v>
      </c>
      <c r="F33" s="30">
        <f t="shared" si="14"/>
        <v>9.4859547494059119E-3</v>
      </c>
    </row>
    <row r="34" spans="1:6" ht="15.75" thickBot="1" x14ac:dyDescent="0.3">
      <c r="A34" s="18" t="s">
        <v>368</v>
      </c>
      <c r="B34" s="31">
        <f>+B16/B$17</f>
        <v>0.2051433774380835</v>
      </c>
      <c r="C34" s="31">
        <f t="shared" ref="C34:F34" si="15">+C16/C$17</f>
        <v>8.1970867862093816E-2</v>
      </c>
      <c r="D34" s="31">
        <f t="shared" si="15"/>
        <v>8.1970595591420198E-2</v>
      </c>
      <c r="E34" s="31">
        <f t="shared" si="15"/>
        <v>7.1076169432327793E-2</v>
      </c>
      <c r="F34" s="31">
        <f t="shared" si="15"/>
        <v>0.1540367480451823</v>
      </c>
    </row>
    <row r="35" spans="1:6" ht="15.75" thickBot="1" x14ac:dyDescent="0.3">
      <c r="A35" s="19" t="s">
        <v>3</v>
      </c>
      <c r="B35" s="31">
        <f>+B30+B34</f>
        <v>1</v>
      </c>
      <c r="C35" s="31">
        <f>+C30+C34</f>
        <v>1</v>
      </c>
      <c r="D35" s="31">
        <f t="shared" ref="D35:F35" si="16">+D30+D34</f>
        <v>1</v>
      </c>
      <c r="E35" s="31">
        <f t="shared" si="16"/>
        <v>1</v>
      </c>
      <c r="F35" s="31">
        <f t="shared" si="16"/>
        <v>1</v>
      </c>
    </row>
  </sheetData>
  <mergeCells count="3">
    <mergeCell ref="A21:F21"/>
    <mergeCell ref="A1:F1"/>
    <mergeCell ref="A2:F2"/>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workbookViewId="0">
      <selection activeCell="A2" sqref="A2:H2"/>
    </sheetView>
  </sheetViews>
  <sheetFormatPr baseColWidth="10" defaultRowHeight="12.75" x14ac:dyDescent="0.2"/>
  <cols>
    <col min="1" max="1" width="35.42578125" bestFit="1" customWidth="1"/>
    <col min="3" max="4" width="12.42578125" bestFit="1" customWidth="1"/>
    <col min="8" max="8" width="12.140625" bestFit="1" customWidth="1"/>
  </cols>
  <sheetData>
    <row r="1" spans="1:8" ht="15" x14ac:dyDescent="0.2">
      <c r="A1" s="184" t="s">
        <v>390</v>
      </c>
      <c r="B1" s="185"/>
      <c r="C1" s="185"/>
      <c r="D1" s="185"/>
      <c r="E1" s="185"/>
      <c r="F1" s="185"/>
      <c r="G1" s="185"/>
      <c r="H1" s="185"/>
    </row>
    <row r="2" spans="1:8" ht="15" x14ac:dyDescent="0.2">
      <c r="A2" s="180" t="s">
        <v>387</v>
      </c>
      <c r="B2" s="181"/>
      <c r="C2" s="181"/>
      <c r="D2" s="181"/>
      <c r="E2" s="181"/>
      <c r="F2" s="181"/>
      <c r="G2" s="181"/>
      <c r="H2" s="181"/>
    </row>
    <row r="3" spans="1:8" x14ac:dyDescent="0.2">
      <c r="A3" s="53" t="s">
        <v>365</v>
      </c>
      <c r="B3" s="183" t="s">
        <v>157</v>
      </c>
      <c r="C3" s="183"/>
      <c r="D3" s="53" t="s">
        <v>391</v>
      </c>
      <c r="E3" s="53" t="s">
        <v>182</v>
      </c>
      <c r="F3" s="53" t="s">
        <v>157</v>
      </c>
      <c r="G3" s="183" t="s">
        <v>391</v>
      </c>
      <c r="H3" s="183"/>
    </row>
    <row r="4" spans="1:8" x14ac:dyDescent="0.2">
      <c r="A4" s="54" t="s">
        <v>2</v>
      </c>
      <c r="B4" s="54" t="s">
        <v>114</v>
      </c>
      <c r="C4" s="54" t="s">
        <v>99</v>
      </c>
      <c r="D4" s="54" t="s">
        <v>95</v>
      </c>
      <c r="E4" s="54" t="s">
        <v>160</v>
      </c>
      <c r="F4" s="54" t="s">
        <v>161</v>
      </c>
      <c r="G4" s="54" t="s">
        <v>45</v>
      </c>
      <c r="H4" s="54" t="s">
        <v>201</v>
      </c>
    </row>
    <row r="5" spans="1:8" x14ac:dyDescent="0.2">
      <c r="A5" s="41" t="s">
        <v>352</v>
      </c>
      <c r="B5" s="42">
        <v>623099</v>
      </c>
      <c r="C5" s="42">
        <v>36322500</v>
      </c>
      <c r="D5" s="42">
        <v>143530090</v>
      </c>
      <c r="E5" s="42">
        <v>870718</v>
      </c>
      <c r="F5" s="42">
        <v>622485</v>
      </c>
      <c r="G5" s="42">
        <v>16410000</v>
      </c>
      <c r="H5" s="42">
        <v>46044923</v>
      </c>
    </row>
    <row r="6" spans="1:8" x14ac:dyDescent="0.2">
      <c r="A6" s="41" t="s">
        <v>353</v>
      </c>
      <c r="B6" s="42">
        <v>84728</v>
      </c>
      <c r="C6" s="42">
        <v>18403400</v>
      </c>
      <c r="D6" s="42">
        <v>10290382</v>
      </c>
      <c r="E6" s="42">
        <v>84571</v>
      </c>
      <c r="F6" s="42">
        <v>84645</v>
      </c>
      <c r="G6" s="42">
        <v>8314400</v>
      </c>
      <c r="H6" s="42">
        <v>14097944</v>
      </c>
    </row>
    <row r="7" spans="1:8" x14ac:dyDescent="0.2">
      <c r="A7" s="41" t="s">
        <v>354</v>
      </c>
      <c r="B7" s="42">
        <v>143188</v>
      </c>
      <c r="C7" s="42">
        <v>9589140</v>
      </c>
      <c r="D7" s="42">
        <v>19895662</v>
      </c>
      <c r="E7" s="42">
        <v>142922</v>
      </c>
      <c r="F7" s="42">
        <v>143047</v>
      </c>
      <c r="G7" s="42">
        <v>4332240</v>
      </c>
      <c r="H7" s="42">
        <v>997920</v>
      </c>
    </row>
    <row r="8" spans="1:8" x14ac:dyDescent="0.2">
      <c r="A8" s="41" t="s">
        <v>355</v>
      </c>
      <c r="B8" s="42">
        <v>152412</v>
      </c>
      <c r="C8" s="42">
        <v>65100332</v>
      </c>
      <c r="D8" s="42">
        <v>52556381</v>
      </c>
      <c r="E8" s="42">
        <v>152129</v>
      </c>
      <c r="F8" s="42">
        <v>152262</v>
      </c>
      <c r="G8" s="42">
        <v>29411424</v>
      </c>
      <c r="H8" s="42">
        <v>6774844</v>
      </c>
    </row>
    <row r="9" spans="1:8" x14ac:dyDescent="0.2">
      <c r="A9" s="41" t="s">
        <v>356</v>
      </c>
      <c r="B9" s="42">
        <v>72588</v>
      </c>
      <c r="C9" s="42">
        <v>16950500</v>
      </c>
      <c r="D9" s="42">
        <v>0</v>
      </c>
      <c r="E9" s="42">
        <v>72453</v>
      </c>
      <c r="F9" s="42">
        <v>72516</v>
      </c>
      <c r="G9" s="42">
        <v>7658000</v>
      </c>
      <c r="H9" s="42">
        <v>1764000</v>
      </c>
    </row>
    <row r="10" spans="1:8" x14ac:dyDescent="0.2">
      <c r="A10" s="41" t="s">
        <v>357</v>
      </c>
      <c r="B10" s="42">
        <v>1663908</v>
      </c>
      <c r="C10" s="42">
        <v>36758370</v>
      </c>
      <c r="D10" s="42">
        <v>120947588</v>
      </c>
      <c r="E10" s="42">
        <v>3066761</v>
      </c>
      <c r="F10" s="42">
        <v>724156</v>
      </c>
      <c r="G10" s="42">
        <v>16606920</v>
      </c>
      <c r="H10" s="42">
        <v>4861000</v>
      </c>
    </row>
    <row r="11" spans="1:8" x14ac:dyDescent="0.2">
      <c r="A11" s="41" t="s">
        <v>358</v>
      </c>
      <c r="B11" s="42">
        <v>70786</v>
      </c>
      <c r="C11" s="42">
        <v>0</v>
      </c>
      <c r="D11" s="42">
        <v>0</v>
      </c>
      <c r="E11" s="42">
        <v>70654</v>
      </c>
      <c r="F11" s="42">
        <v>70716</v>
      </c>
      <c r="G11" s="42">
        <v>0</v>
      </c>
      <c r="H11" s="42">
        <v>0</v>
      </c>
    </row>
    <row r="12" spans="1:8" x14ac:dyDescent="0.2">
      <c r="A12" s="41" t="s">
        <v>359</v>
      </c>
      <c r="B12" s="42">
        <v>632344</v>
      </c>
      <c r="C12" s="42">
        <v>0</v>
      </c>
      <c r="D12" s="42">
        <v>0</v>
      </c>
      <c r="E12" s="42">
        <v>631170</v>
      </c>
      <c r="F12" s="42">
        <v>631720</v>
      </c>
      <c r="G12" s="42">
        <v>0</v>
      </c>
      <c r="H12" s="42">
        <v>0</v>
      </c>
    </row>
    <row r="13" spans="1:8" x14ac:dyDescent="0.2">
      <c r="A13" s="51" t="s">
        <v>367</v>
      </c>
      <c r="B13" s="52">
        <f>SUM(B5:B12)</f>
        <v>3443053</v>
      </c>
      <c r="C13" s="52">
        <f>SUM(C5:C12)</f>
        <v>183124242</v>
      </c>
      <c r="D13" s="52">
        <f>SUM(D5:D12)</f>
        <v>347220103</v>
      </c>
      <c r="E13" s="52">
        <f t="shared" ref="E13:H13" si="0">SUM(E5:E12)</f>
        <v>5091378</v>
      </c>
      <c r="F13" s="52">
        <f t="shared" si="0"/>
        <v>2501547</v>
      </c>
      <c r="G13" s="52">
        <f>SUM(G5:G12)</f>
        <v>82732984</v>
      </c>
      <c r="H13" s="52">
        <f t="shared" si="0"/>
        <v>74540631</v>
      </c>
    </row>
    <row r="14" spans="1:8" x14ac:dyDescent="0.2">
      <c r="A14" s="41" t="s">
        <v>360</v>
      </c>
      <c r="B14" s="42">
        <v>386051</v>
      </c>
      <c r="C14" s="42">
        <v>10624286</v>
      </c>
      <c r="D14" s="42">
        <v>61828528</v>
      </c>
      <c r="E14" s="42">
        <v>385335</v>
      </c>
      <c r="F14" s="42">
        <v>385671</v>
      </c>
      <c r="G14" s="42">
        <v>10624286</v>
      </c>
      <c r="H14" s="42">
        <v>10624286</v>
      </c>
    </row>
    <row r="15" spans="1:8" x14ac:dyDescent="0.2">
      <c r="A15" s="41" t="s">
        <v>361</v>
      </c>
      <c r="B15" s="42">
        <v>0</v>
      </c>
      <c r="C15" s="42">
        <v>0</v>
      </c>
      <c r="D15" s="42">
        <v>32297006</v>
      </c>
      <c r="E15" s="42">
        <v>0</v>
      </c>
      <c r="F15" s="42">
        <v>0</v>
      </c>
      <c r="G15" s="42">
        <v>0</v>
      </c>
      <c r="H15" s="42">
        <v>0</v>
      </c>
    </row>
    <row r="16" spans="1:8" x14ac:dyDescent="0.2">
      <c r="A16" s="41" t="s">
        <v>362</v>
      </c>
      <c r="B16" s="42">
        <v>16132</v>
      </c>
      <c r="C16" s="42">
        <v>0</v>
      </c>
      <c r="D16" s="42">
        <v>1043157</v>
      </c>
      <c r="E16" s="42">
        <v>16102</v>
      </c>
      <c r="F16" s="42">
        <v>16116</v>
      </c>
      <c r="G16" s="42">
        <v>0</v>
      </c>
      <c r="H16" s="42">
        <v>0</v>
      </c>
    </row>
    <row r="17" spans="1:8" x14ac:dyDescent="0.2">
      <c r="A17" s="51" t="s">
        <v>368</v>
      </c>
      <c r="B17" s="52">
        <f t="shared" ref="B17:H17" si="1">SUM(B14:B16)</f>
        <v>402183</v>
      </c>
      <c r="C17" s="52">
        <f t="shared" si="1"/>
        <v>10624286</v>
      </c>
      <c r="D17" s="52">
        <f t="shared" si="1"/>
        <v>95168691</v>
      </c>
      <c r="E17" s="52">
        <f t="shared" si="1"/>
        <v>401437</v>
      </c>
      <c r="F17" s="52">
        <f t="shared" si="1"/>
        <v>401787</v>
      </c>
      <c r="G17" s="52">
        <f t="shared" si="1"/>
        <v>10624286</v>
      </c>
      <c r="H17" s="52">
        <f t="shared" si="1"/>
        <v>10624286</v>
      </c>
    </row>
    <row r="18" spans="1:8" x14ac:dyDescent="0.2">
      <c r="A18" s="51" t="s">
        <v>3</v>
      </c>
      <c r="B18" s="52">
        <v>3845236</v>
      </c>
      <c r="C18" s="52">
        <v>193748528</v>
      </c>
      <c r="D18" s="52">
        <v>442388794</v>
      </c>
      <c r="E18" s="52">
        <v>5492815</v>
      </c>
      <c r="F18" s="52">
        <v>2903334</v>
      </c>
      <c r="G18" s="52">
        <v>93357270</v>
      </c>
      <c r="H18" s="52">
        <v>85164917</v>
      </c>
    </row>
    <row r="19" spans="1:8" x14ac:dyDescent="0.2">
      <c r="A19" s="41" t="s">
        <v>363</v>
      </c>
      <c r="B19" s="42">
        <v>448</v>
      </c>
      <c r="C19" s="42">
        <v>242</v>
      </c>
      <c r="D19" s="42">
        <v>301</v>
      </c>
      <c r="E19" s="42">
        <v>456</v>
      </c>
      <c r="F19" s="42">
        <v>2556</v>
      </c>
      <c r="G19" s="42">
        <v>109</v>
      </c>
      <c r="H19" s="42">
        <v>25</v>
      </c>
    </row>
    <row r="20" spans="1:8" x14ac:dyDescent="0.2">
      <c r="A20" s="41" t="s">
        <v>364</v>
      </c>
      <c r="B20" s="42">
        <v>3</v>
      </c>
      <c r="C20" s="42">
        <v>1</v>
      </c>
      <c r="D20" s="42">
        <v>1</v>
      </c>
      <c r="E20" s="42">
        <v>2</v>
      </c>
      <c r="F20" s="42">
        <v>5</v>
      </c>
      <c r="G20" s="42">
        <v>1</v>
      </c>
      <c r="H20" s="42">
        <v>1</v>
      </c>
    </row>
    <row r="21" spans="1:8" x14ac:dyDescent="0.2">
      <c r="A21" s="3"/>
      <c r="B21" s="38"/>
      <c r="C21" s="38"/>
      <c r="D21" s="38"/>
      <c r="E21" s="38"/>
      <c r="F21" s="38"/>
      <c r="G21" s="38"/>
      <c r="H21" s="38"/>
    </row>
    <row r="22" spans="1:8" x14ac:dyDescent="0.2">
      <c r="A22" s="182" t="s">
        <v>392</v>
      </c>
      <c r="B22" s="182"/>
      <c r="C22" s="182"/>
      <c r="D22" s="182"/>
      <c r="E22" s="182"/>
      <c r="F22" s="182"/>
      <c r="G22" s="182"/>
      <c r="H22" s="182"/>
    </row>
    <row r="23" spans="1:8" ht="15" x14ac:dyDescent="0.25">
      <c r="A23" s="44" t="s">
        <v>375</v>
      </c>
      <c r="B23" s="45">
        <f>+B5/$B$18</f>
        <v>0.16204441027806876</v>
      </c>
      <c r="C23" s="45">
        <f>+C5/$C$18</f>
        <v>0.18747239204831534</v>
      </c>
      <c r="D23" s="45">
        <f>+D5/$D$18</f>
        <v>0.32444332213351679</v>
      </c>
      <c r="E23" s="45">
        <f>+E5/$E$18</f>
        <v>0.15851944767846723</v>
      </c>
      <c r="F23" s="45">
        <f>+F5/$F$18</f>
        <v>0.21440350989586454</v>
      </c>
      <c r="G23" s="45">
        <f>+G5/$G$18</f>
        <v>0.17577634821583793</v>
      </c>
      <c r="H23" s="45">
        <f>+H5/$H$18</f>
        <v>0.54065599570771616</v>
      </c>
    </row>
    <row r="24" spans="1:8" ht="15" x14ac:dyDescent="0.25">
      <c r="A24" s="10" t="s">
        <v>376</v>
      </c>
      <c r="B24" s="30">
        <f t="shared" ref="B24:B36" si="2">+B6/$B$18</f>
        <v>2.2034538322225215E-2</v>
      </c>
      <c r="C24" s="30">
        <f t="shared" ref="C24:C36" si="3">+C6/$C$18</f>
        <v>9.4986011971146436E-2</v>
      </c>
      <c r="D24" s="30">
        <f t="shared" ref="D24:D36" si="4">+D6/$D$18</f>
        <v>2.3260946343048643E-2</v>
      </c>
      <c r="E24" s="30">
        <f t="shared" ref="E24:E36" si="5">+E6/$E$18</f>
        <v>1.5396659090102252E-2</v>
      </c>
      <c r="F24" s="30">
        <f t="shared" ref="F24:F36" si="6">+F6/$F$18</f>
        <v>2.9154413512189781E-2</v>
      </c>
      <c r="G24" s="30">
        <f t="shared" ref="G24:G36" si="7">+G6/$G$18</f>
        <v>8.9060016429357888E-2</v>
      </c>
      <c r="H24" s="30">
        <f t="shared" ref="H24:H36" si="8">+H6/$H$18</f>
        <v>0.16553698983819828</v>
      </c>
    </row>
    <row r="25" spans="1:8" ht="15" x14ac:dyDescent="0.25">
      <c r="A25" s="10" t="s">
        <v>377</v>
      </c>
      <c r="B25" s="30">
        <f t="shared" si="2"/>
        <v>3.7237766420578605E-2</v>
      </c>
      <c r="C25" s="30">
        <f t="shared" si="3"/>
        <v>4.9492711500755245E-2</v>
      </c>
      <c r="D25" s="30">
        <f t="shared" si="4"/>
        <v>4.4973250384818746E-2</v>
      </c>
      <c r="E25" s="30">
        <f t="shared" si="5"/>
        <v>2.6019809514793418E-2</v>
      </c>
      <c r="F25" s="30">
        <f t="shared" si="6"/>
        <v>4.9269908319194415E-2</v>
      </c>
      <c r="G25" s="30">
        <f t="shared" si="7"/>
        <v>4.6404955928981216E-2</v>
      </c>
      <c r="H25" s="30">
        <f t="shared" si="8"/>
        <v>1.1717500998680009E-2</v>
      </c>
    </row>
    <row r="26" spans="1:8" ht="15" x14ac:dyDescent="0.25">
      <c r="A26" s="10" t="s">
        <v>378</v>
      </c>
      <c r="B26" s="30">
        <f t="shared" si="2"/>
        <v>3.9636578873182296E-2</v>
      </c>
      <c r="C26" s="30">
        <f t="shared" si="3"/>
        <v>0.33600426631370328</v>
      </c>
      <c r="D26" s="30">
        <f t="shared" si="4"/>
        <v>0.11880133880606387</v>
      </c>
      <c r="E26" s="30">
        <f t="shared" si="5"/>
        <v>2.7695999228082503E-2</v>
      </c>
      <c r="F26" s="30">
        <f t="shared" si="6"/>
        <v>5.2443845592687582E-2</v>
      </c>
      <c r="G26" s="30">
        <f t="shared" si="7"/>
        <v>0.31504160308029572</v>
      </c>
      <c r="H26" s="30">
        <f t="shared" si="8"/>
        <v>7.9549704721722445E-2</v>
      </c>
    </row>
    <row r="27" spans="1:8" ht="15" x14ac:dyDescent="0.25">
      <c r="A27" s="10" t="s">
        <v>379</v>
      </c>
      <c r="B27" s="30">
        <f t="shared" si="2"/>
        <v>1.8877384899132328E-2</v>
      </c>
      <c r="C27" s="30">
        <f t="shared" si="3"/>
        <v>8.7487116289213823E-2</v>
      </c>
      <c r="D27" s="30">
        <f t="shared" si="4"/>
        <v>0</v>
      </c>
      <c r="E27" s="30">
        <f t="shared" si="5"/>
        <v>1.3190504322464892E-2</v>
      </c>
      <c r="F27" s="30">
        <f t="shared" si="6"/>
        <v>2.4976802531159005E-2</v>
      </c>
      <c r="G27" s="30">
        <f t="shared" si="7"/>
        <v>8.2028962500724362E-2</v>
      </c>
      <c r="H27" s="30">
        <f t="shared" si="8"/>
        <v>2.0712754290595974E-2</v>
      </c>
    </row>
    <row r="28" spans="1:8" ht="15" x14ac:dyDescent="0.25">
      <c r="A28" s="10" t="s">
        <v>380</v>
      </c>
      <c r="B28" s="30">
        <f t="shared" si="2"/>
        <v>0.43271934414428659</v>
      </c>
      <c r="C28" s="30">
        <f>+C10/$C$18</f>
        <v>0.18972206075289511</v>
      </c>
      <c r="D28" s="30">
        <f t="shared" si="4"/>
        <v>0.27339659060170496</v>
      </c>
      <c r="E28" s="30">
        <f t="shared" si="5"/>
        <v>0.55832228101620029</v>
      </c>
      <c r="F28" s="30">
        <f t="shared" si="6"/>
        <v>0.24942221597652905</v>
      </c>
      <c r="G28" s="30">
        <f t="shared" si="7"/>
        <v>0.17788566439442799</v>
      </c>
      <c r="H28" s="30">
        <f t="shared" si="8"/>
        <v>5.7077493541149112E-2</v>
      </c>
    </row>
    <row r="29" spans="1:8" ht="15" x14ac:dyDescent="0.25">
      <c r="A29" s="10" t="s">
        <v>381</v>
      </c>
      <c r="B29" s="30">
        <f t="shared" si="2"/>
        <v>1.840875306483139E-2</v>
      </c>
      <c r="C29" s="30">
        <f t="shared" si="3"/>
        <v>0</v>
      </c>
      <c r="D29" s="30">
        <f t="shared" si="4"/>
        <v>0</v>
      </c>
      <c r="E29" s="30">
        <f t="shared" si="5"/>
        <v>1.2862985554765635E-2</v>
      </c>
      <c r="F29" s="30">
        <f t="shared" si="6"/>
        <v>2.4356825635631314E-2</v>
      </c>
      <c r="G29" s="30">
        <f t="shared" si="7"/>
        <v>0</v>
      </c>
      <c r="H29" s="30">
        <f t="shared" si="8"/>
        <v>0</v>
      </c>
    </row>
    <row r="30" spans="1:8" ht="15.75" thickBot="1" x14ac:dyDescent="0.3">
      <c r="A30" s="49" t="s">
        <v>382</v>
      </c>
      <c r="B30" s="50">
        <f t="shared" si="2"/>
        <v>0.16444868403395788</v>
      </c>
      <c r="C30" s="50">
        <f t="shared" si="3"/>
        <v>0</v>
      </c>
      <c r="D30" s="50">
        <f t="shared" si="4"/>
        <v>0</v>
      </c>
      <c r="E30" s="50">
        <f t="shared" si="5"/>
        <v>0.11490829383476414</v>
      </c>
      <c r="F30" s="50">
        <f t="shared" si="6"/>
        <v>0.21758433580153025</v>
      </c>
      <c r="G30" s="50">
        <f t="shared" si="7"/>
        <v>0</v>
      </c>
      <c r="H30" s="50">
        <f t="shared" si="8"/>
        <v>0</v>
      </c>
    </row>
    <row r="31" spans="1:8" ht="15.75" thickBot="1" x14ac:dyDescent="0.3">
      <c r="A31" s="48" t="s">
        <v>367</v>
      </c>
      <c r="B31" s="47">
        <f t="shared" si="2"/>
        <v>0.89540746003626304</v>
      </c>
      <c r="C31" s="47">
        <f t="shared" si="3"/>
        <v>0.94516455887602924</v>
      </c>
      <c r="D31" s="47">
        <f t="shared" si="4"/>
        <v>0.78487544826915301</v>
      </c>
      <c r="E31" s="47">
        <f t="shared" si="5"/>
        <v>0.92691598023964028</v>
      </c>
      <c r="F31" s="47">
        <f t="shared" si="6"/>
        <v>0.86161185726478595</v>
      </c>
      <c r="G31" s="47">
        <f t="shared" si="7"/>
        <v>0.88619755054962512</v>
      </c>
      <c r="H31" s="47">
        <f t="shared" si="8"/>
        <v>0.87525043909806199</v>
      </c>
    </row>
    <row r="32" spans="1:8" ht="15" x14ac:dyDescent="0.25">
      <c r="A32" s="8" t="s">
        <v>383</v>
      </c>
      <c r="B32" s="30">
        <f t="shared" si="2"/>
        <v>0.10039721879229259</v>
      </c>
      <c r="C32" s="30">
        <f t="shared" si="3"/>
        <v>5.4835441123970756E-2</v>
      </c>
      <c r="D32" s="30">
        <f t="shared" si="4"/>
        <v>0.13976061066320772</v>
      </c>
      <c r="E32" s="30">
        <f t="shared" si="5"/>
        <v>7.0152553836238793E-2</v>
      </c>
      <c r="F32" s="30">
        <f t="shared" si="6"/>
        <v>0.13283728293058944</v>
      </c>
      <c r="G32" s="30">
        <f t="shared" si="7"/>
        <v>0.11380244945037489</v>
      </c>
      <c r="H32" s="30">
        <f t="shared" si="8"/>
        <v>0.12474956090193806</v>
      </c>
    </row>
    <row r="33" spans="1:8" ht="15" x14ac:dyDescent="0.25">
      <c r="A33" s="10" t="s">
        <v>384</v>
      </c>
      <c r="B33" s="30">
        <f t="shared" si="2"/>
        <v>0</v>
      </c>
      <c r="C33" s="30">
        <f t="shared" si="3"/>
        <v>0</v>
      </c>
      <c r="D33" s="30">
        <f t="shared" si="4"/>
        <v>7.3005931520046599E-2</v>
      </c>
      <c r="E33" s="30">
        <f t="shared" si="5"/>
        <v>0</v>
      </c>
      <c r="F33" s="30">
        <f t="shared" si="6"/>
        <v>0</v>
      </c>
      <c r="G33" s="30">
        <f t="shared" si="7"/>
        <v>0</v>
      </c>
      <c r="H33" s="30">
        <f t="shared" si="8"/>
        <v>0</v>
      </c>
    </row>
    <row r="34" spans="1:8" ht="15.75" thickBot="1" x14ac:dyDescent="0.3">
      <c r="A34" s="49" t="s">
        <v>385</v>
      </c>
      <c r="B34" s="50">
        <f t="shared" si="2"/>
        <v>4.1953211714443536E-3</v>
      </c>
      <c r="C34" s="50">
        <f t="shared" si="3"/>
        <v>0</v>
      </c>
      <c r="D34" s="50">
        <f t="shared" si="4"/>
        <v>2.3580095475926543E-3</v>
      </c>
      <c r="E34" s="50">
        <f t="shared" si="5"/>
        <v>2.9314659241208743E-3</v>
      </c>
      <c r="F34" s="50">
        <f t="shared" si="6"/>
        <v>5.5508598046246143E-3</v>
      </c>
      <c r="G34" s="50">
        <f t="shared" si="7"/>
        <v>0</v>
      </c>
      <c r="H34" s="50">
        <f t="shared" si="8"/>
        <v>0</v>
      </c>
    </row>
    <row r="35" spans="1:8" ht="15.75" thickBot="1" x14ac:dyDescent="0.3">
      <c r="A35" s="48" t="s">
        <v>368</v>
      </c>
      <c r="B35" s="47">
        <f t="shared" si="2"/>
        <v>0.10459253996373695</v>
      </c>
      <c r="C35" s="47">
        <f t="shared" si="3"/>
        <v>5.4835441123970756E-2</v>
      </c>
      <c r="D35" s="47">
        <f t="shared" si="4"/>
        <v>0.21512455173084696</v>
      </c>
      <c r="E35" s="47">
        <f t="shared" si="5"/>
        <v>7.3084019760359664E-2</v>
      </c>
      <c r="F35" s="47">
        <f t="shared" si="6"/>
        <v>0.13838814273521408</v>
      </c>
      <c r="G35" s="47">
        <f t="shared" si="7"/>
        <v>0.11380244945037489</v>
      </c>
      <c r="H35" s="47">
        <f t="shared" si="8"/>
        <v>0.12474956090193806</v>
      </c>
    </row>
    <row r="36" spans="1:8" ht="15.75" thickBot="1" x14ac:dyDescent="0.3">
      <c r="A36" s="19" t="s">
        <v>3</v>
      </c>
      <c r="B36" s="47">
        <f t="shared" si="2"/>
        <v>1</v>
      </c>
      <c r="C36" s="47">
        <f t="shared" si="3"/>
        <v>1</v>
      </c>
      <c r="D36" s="47">
        <f t="shared" si="4"/>
        <v>1</v>
      </c>
      <c r="E36" s="47">
        <f t="shared" si="5"/>
        <v>1</v>
      </c>
      <c r="F36" s="47">
        <f t="shared" si="6"/>
        <v>1</v>
      </c>
      <c r="G36" s="47">
        <f t="shared" si="7"/>
        <v>1</v>
      </c>
      <c r="H36" s="47">
        <f t="shared" si="8"/>
        <v>1</v>
      </c>
    </row>
  </sheetData>
  <mergeCells count="5">
    <mergeCell ref="A2:H2"/>
    <mergeCell ref="A22:H22"/>
    <mergeCell ref="B3:C3"/>
    <mergeCell ref="G3:H3"/>
    <mergeCell ref="A1:H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7"/>
  <sheetViews>
    <sheetView topLeftCell="J1" workbookViewId="0">
      <selection activeCell="AZ14" sqref="AZ14:AZ15"/>
    </sheetView>
  </sheetViews>
  <sheetFormatPr baseColWidth="10" defaultRowHeight="12.75" x14ac:dyDescent="0.2"/>
  <cols>
    <col min="1" max="1" width="35.42578125" style="2" bestFit="1" customWidth="1"/>
    <col min="2" max="23" width="11.5703125" style="4" bestFit="1" customWidth="1"/>
    <col min="24" max="24" width="12.42578125" style="4" bestFit="1" customWidth="1"/>
    <col min="25" max="26" width="11.5703125" style="4" bestFit="1" customWidth="1"/>
    <col min="27" max="27" width="12.42578125" style="4" bestFit="1" customWidth="1"/>
    <col min="28" max="48" width="11.5703125" style="4" bestFit="1" customWidth="1"/>
    <col min="49" max="16384" width="11.42578125" style="4"/>
  </cols>
  <sheetData>
    <row r="1" spans="1:48" ht="13.5" thickBot="1" x14ac:dyDescent="0.25"/>
    <row r="2" spans="1:48" ht="15" x14ac:dyDescent="0.2">
      <c r="A2" s="173" t="s">
        <v>416</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c r="AR2" s="174"/>
      <c r="AS2" s="174"/>
      <c r="AT2" s="174"/>
      <c r="AU2" s="174"/>
      <c r="AV2" s="174"/>
    </row>
    <row r="3" spans="1:48" ht="15.75" thickBot="1" x14ac:dyDescent="0.25">
      <c r="A3" s="176" t="s">
        <v>387</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row>
    <row r="4" spans="1:48" s="39" customFormat="1" ht="63.75" x14ac:dyDescent="0.2">
      <c r="A4" s="62" t="s">
        <v>365</v>
      </c>
      <c r="B4" s="62" t="s">
        <v>394</v>
      </c>
      <c r="C4" s="62" t="s">
        <v>395</v>
      </c>
      <c r="D4" s="62" t="s">
        <v>212</v>
      </c>
      <c r="E4" s="62" t="s">
        <v>230</v>
      </c>
      <c r="F4" s="62" t="s">
        <v>230</v>
      </c>
      <c r="G4" s="63" t="s">
        <v>396</v>
      </c>
      <c r="H4" s="62" t="s">
        <v>162</v>
      </c>
      <c r="I4" s="62" t="s">
        <v>397</v>
      </c>
      <c r="J4" s="64" t="s">
        <v>398</v>
      </c>
      <c r="K4" s="62" t="s">
        <v>399</v>
      </c>
      <c r="L4" s="62" t="s">
        <v>220</v>
      </c>
      <c r="M4" s="62" t="s">
        <v>400</v>
      </c>
      <c r="N4" s="62" t="s">
        <v>176</v>
      </c>
      <c r="O4" s="62" t="s">
        <v>184</v>
      </c>
      <c r="P4" s="62" t="s">
        <v>143</v>
      </c>
      <c r="Q4" s="62" t="s">
        <v>143</v>
      </c>
      <c r="R4" s="62" t="s">
        <v>116</v>
      </c>
      <c r="S4" s="64" t="s">
        <v>401</v>
      </c>
      <c r="T4" s="62" t="s">
        <v>130</v>
      </c>
      <c r="U4" s="63" t="s">
        <v>402</v>
      </c>
      <c r="V4" s="62" t="s">
        <v>193</v>
      </c>
      <c r="W4" s="63" t="s">
        <v>403</v>
      </c>
      <c r="X4" s="63" t="s">
        <v>404</v>
      </c>
      <c r="Y4" s="63" t="s">
        <v>405</v>
      </c>
      <c r="Z4" s="63" t="s">
        <v>406</v>
      </c>
      <c r="AA4" s="63" t="s">
        <v>407</v>
      </c>
      <c r="AB4" s="62" t="s">
        <v>140</v>
      </c>
      <c r="AC4" s="63" t="s">
        <v>112</v>
      </c>
      <c r="AD4" s="63" t="s">
        <v>408</v>
      </c>
      <c r="AE4" s="62" t="s">
        <v>106</v>
      </c>
      <c r="AF4" s="62" t="s">
        <v>414</v>
      </c>
      <c r="AG4" s="62" t="s">
        <v>415</v>
      </c>
      <c r="AH4" s="63" t="s">
        <v>184</v>
      </c>
      <c r="AI4" s="62" t="s">
        <v>193</v>
      </c>
      <c r="AJ4" s="63" t="s">
        <v>148</v>
      </c>
      <c r="AK4" s="62" t="s">
        <v>148</v>
      </c>
      <c r="AL4" s="62" t="s">
        <v>184</v>
      </c>
      <c r="AM4" s="62" t="s">
        <v>409</v>
      </c>
      <c r="AN4" s="62" t="s">
        <v>410</v>
      </c>
      <c r="AO4" s="63" t="s">
        <v>411</v>
      </c>
      <c r="AP4" s="63" t="s">
        <v>412</v>
      </c>
      <c r="AQ4" s="63" t="s">
        <v>413</v>
      </c>
      <c r="AR4" s="62" t="s">
        <v>148</v>
      </c>
      <c r="AS4" s="62" t="s">
        <v>195</v>
      </c>
      <c r="AT4" s="62" t="s">
        <v>195</v>
      </c>
      <c r="AU4" s="62" t="s">
        <v>191</v>
      </c>
      <c r="AV4" s="62" t="s">
        <v>106</v>
      </c>
    </row>
    <row r="5" spans="1:48" x14ac:dyDescent="0.2">
      <c r="A5" s="37" t="s">
        <v>366</v>
      </c>
      <c r="B5" s="37" t="s">
        <v>293</v>
      </c>
      <c r="C5" s="37" t="s">
        <v>186</v>
      </c>
      <c r="D5" s="37" t="s">
        <v>13</v>
      </c>
      <c r="E5" s="37" t="s">
        <v>122</v>
      </c>
      <c r="F5" s="37" t="s">
        <v>232</v>
      </c>
      <c r="G5" s="37" t="s">
        <v>125</v>
      </c>
      <c r="H5" s="37" t="s">
        <v>164</v>
      </c>
      <c r="I5" s="37" t="s">
        <v>86</v>
      </c>
      <c r="J5" s="37" t="s">
        <v>134</v>
      </c>
      <c r="K5" s="37" t="s">
        <v>114</v>
      </c>
      <c r="L5" s="37" t="s">
        <v>222</v>
      </c>
      <c r="M5" s="37" t="s">
        <v>165</v>
      </c>
      <c r="N5" s="37" t="s">
        <v>178</v>
      </c>
      <c r="O5" s="37" t="s">
        <v>187</v>
      </c>
      <c r="P5" s="37" t="s">
        <v>121</v>
      </c>
      <c r="Q5" s="37" t="s">
        <v>145</v>
      </c>
      <c r="R5" s="37" t="s">
        <v>118</v>
      </c>
      <c r="S5" s="37" t="s">
        <v>99</v>
      </c>
      <c r="T5" s="37" t="s">
        <v>16</v>
      </c>
      <c r="U5" s="37" t="s">
        <v>72</v>
      </c>
      <c r="V5" s="37" t="s">
        <v>11</v>
      </c>
      <c r="W5" s="37" t="s">
        <v>7</v>
      </c>
      <c r="X5" s="37" t="s">
        <v>75</v>
      </c>
      <c r="Y5" s="37" t="s">
        <v>23</v>
      </c>
      <c r="Z5" s="37" t="s">
        <v>179</v>
      </c>
      <c r="AA5" s="37" t="s">
        <v>95</v>
      </c>
      <c r="AB5" s="37" t="s">
        <v>142</v>
      </c>
      <c r="AC5" s="37" t="s">
        <v>115</v>
      </c>
      <c r="AD5" s="37" t="s">
        <v>111</v>
      </c>
      <c r="AE5" s="37" t="s">
        <v>109</v>
      </c>
      <c r="AF5" s="37" t="s">
        <v>151</v>
      </c>
      <c r="AG5" s="37" t="s">
        <v>166</v>
      </c>
      <c r="AH5" s="37" t="s">
        <v>188</v>
      </c>
      <c r="AI5" s="37" t="s">
        <v>229</v>
      </c>
      <c r="AJ5" s="37" t="s">
        <v>150</v>
      </c>
      <c r="AK5" s="37" t="s">
        <v>81</v>
      </c>
      <c r="AL5" s="37" t="s">
        <v>139</v>
      </c>
      <c r="AM5" s="37" t="s">
        <v>169</v>
      </c>
      <c r="AN5" s="37" t="s">
        <v>31</v>
      </c>
      <c r="AO5" s="37" t="s">
        <v>40</v>
      </c>
      <c r="AP5" s="37" t="s">
        <v>108</v>
      </c>
      <c r="AQ5" s="37" t="s">
        <v>45</v>
      </c>
      <c r="AR5" s="37" t="s">
        <v>152</v>
      </c>
      <c r="AS5" s="37" t="s">
        <v>198</v>
      </c>
      <c r="AT5" s="37" t="s">
        <v>197</v>
      </c>
      <c r="AU5" s="37" t="s">
        <v>60</v>
      </c>
      <c r="AV5" s="37" t="s">
        <v>110</v>
      </c>
    </row>
    <row r="6" spans="1:48" x14ac:dyDescent="0.2">
      <c r="A6" s="14" t="s">
        <v>352</v>
      </c>
      <c r="B6" s="13">
        <v>0</v>
      </c>
      <c r="C6" s="13">
        <v>3958693.5</v>
      </c>
      <c r="D6" s="13">
        <v>165184</v>
      </c>
      <c r="E6" s="13">
        <v>535528</v>
      </c>
      <c r="F6" s="13">
        <v>385000</v>
      </c>
      <c r="G6" s="13">
        <v>805903</v>
      </c>
      <c r="H6" s="13">
        <v>91890</v>
      </c>
      <c r="I6" s="13">
        <v>6757401</v>
      </c>
      <c r="J6" s="13">
        <v>452919.125</v>
      </c>
      <c r="K6" s="13">
        <v>1681619</v>
      </c>
      <c r="L6" s="13">
        <v>2610492</v>
      </c>
      <c r="M6" s="13">
        <v>1840042.6666666667</v>
      </c>
      <c r="N6" s="13">
        <v>12896546</v>
      </c>
      <c r="O6" s="13">
        <v>1648497</v>
      </c>
      <c r="P6" s="13">
        <v>310458</v>
      </c>
      <c r="Q6" s="13">
        <v>636712</v>
      </c>
      <c r="R6" s="13">
        <v>108311</v>
      </c>
      <c r="S6" s="13">
        <v>6074003.666666667</v>
      </c>
      <c r="T6" s="13">
        <v>8696288</v>
      </c>
      <c r="U6" s="13">
        <v>4686851.888888889</v>
      </c>
      <c r="V6" s="13">
        <v>150530</v>
      </c>
      <c r="W6" s="13">
        <v>3717349.6363636362</v>
      </c>
      <c r="X6" s="13">
        <v>124124360</v>
      </c>
      <c r="Y6" s="13">
        <v>110552</v>
      </c>
      <c r="Z6" s="13">
        <v>2659625</v>
      </c>
      <c r="AA6" s="13">
        <v>28922681.600000001</v>
      </c>
      <c r="AB6" s="13">
        <v>612346</v>
      </c>
      <c r="AC6" s="13">
        <v>4595117</v>
      </c>
      <c r="AD6" s="13">
        <v>333607</v>
      </c>
      <c r="AE6" s="13">
        <v>1020469</v>
      </c>
      <c r="AF6" s="13">
        <v>730351</v>
      </c>
      <c r="AG6" s="13">
        <v>3798</v>
      </c>
      <c r="AH6" s="13">
        <v>1668714</v>
      </c>
      <c r="AI6" s="13">
        <v>166700</v>
      </c>
      <c r="AJ6" s="13">
        <v>2996611</v>
      </c>
      <c r="AK6" s="13">
        <v>468272</v>
      </c>
      <c r="AL6" s="13">
        <v>4281096.5</v>
      </c>
      <c r="AM6" s="13">
        <v>204651</v>
      </c>
      <c r="AN6" s="13">
        <v>138330</v>
      </c>
      <c r="AO6" s="13">
        <v>5089640.833333333</v>
      </c>
      <c r="AP6" s="13">
        <v>215176.66666666666</v>
      </c>
      <c r="AQ6" s="13">
        <v>277532.14285714284</v>
      </c>
      <c r="AR6" s="13">
        <v>29320</v>
      </c>
      <c r="AS6" s="13">
        <v>0</v>
      </c>
      <c r="AT6" s="13">
        <v>0</v>
      </c>
      <c r="AU6" s="13">
        <v>234840</v>
      </c>
      <c r="AV6" s="13">
        <v>59697</v>
      </c>
    </row>
    <row r="7" spans="1:48" x14ac:dyDescent="0.2">
      <c r="A7" s="14" t="s">
        <v>353</v>
      </c>
      <c r="B7" s="13">
        <v>42881</v>
      </c>
      <c r="C7" s="13">
        <v>688592.5</v>
      </c>
      <c r="D7" s="13">
        <v>0</v>
      </c>
      <c r="E7" s="13">
        <v>342198</v>
      </c>
      <c r="F7" s="13">
        <v>210000</v>
      </c>
      <c r="G7" s="13">
        <v>182380</v>
      </c>
      <c r="H7" s="13">
        <v>7075</v>
      </c>
      <c r="I7" s="13">
        <v>1259553</v>
      </c>
      <c r="J7" s="13">
        <v>207650.5</v>
      </c>
      <c r="K7" s="13">
        <v>153266</v>
      </c>
      <c r="L7" s="13">
        <v>1820448</v>
      </c>
      <c r="M7" s="13">
        <v>529583</v>
      </c>
      <c r="N7" s="13">
        <v>2491366</v>
      </c>
      <c r="O7" s="13">
        <v>861946</v>
      </c>
      <c r="P7" s="13">
        <v>87948.5</v>
      </c>
      <c r="Q7" s="13">
        <v>49323</v>
      </c>
      <c r="R7" s="13">
        <v>21224</v>
      </c>
      <c r="S7" s="13">
        <v>2022244.6666666667</v>
      </c>
      <c r="T7" s="13">
        <v>1223976</v>
      </c>
      <c r="U7" s="13">
        <v>161510.44444444444</v>
      </c>
      <c r="V7" s="13">
        <v>82535</v>
      </c>
      <c r="W7" s="13">
        <v>2207711.9090909092</v>
      </c>
      <c r="X7" s="13">
        <v>9798049</v>
      </c>
      <c r="Y7" s="13">
        <v>84579.666666666672</v>
      </c>
      <c r="Z7" s="13">
        <v>760897</v>
      </c>
      <c r="AA7" s="13">
        <v>3547064.2</v>
      </c>
      <c r="AB7" s="13">
        <v>55069</v>
      </c>
      <c r="AC7" s="13">
        <v>319093</v>
      </c>
      <c r="AD7" s="13">
        <v>83315</v>
      </c>
      <c r="AE7" s="13">
        <v>1144602</v>
      </c>
      <c r="AF7" s="13">
        <v>60935</v>
      </c>
      <c r="AG7" s="13">
        <v>1550780.5</v>
      </c>
      <c r="AH7" s="13">
        <v>861946</v>
      </c>
      <c r="AI7" s="13">
        <v>79200</v>
      </c>
      <c r="AJ7" s="13">
        <v>183058</v>
      </c>
      <c r="AK7" s="13">
        <v>17105</v>
      </c>
      <c r="AL7" s="13">
        <v>992473</v>
      </c>
      <c r="AM7" s="13">
        <v>30371.5</v>
      </c>
      <c r="AN7" s="13">
        <v>146000</v>
      </c>
      <c r="AO7" s="13">
        <v>2238707.5833333335</v>
      </c>
      <c r="AP7" s="13">
        <v>58391.666666666664</v>
      </c>
      <c r="AQ7" s="13">
        <v>66385.428571428565</v>
      </c>
      <c r="AR7" s="13">
        <v>0</v>
      </c>
      <c r="AS7" s="13">
        <v>0</v>
      </c>
      <c r="AT7" s="13">
        <v>0</v>
      </c>
      <c r="AU7" s="13">
        <v>105962</v>
      </c>
      <c r="AV7" s="13">
        <v>20307</v>
      </c>
    </row>
    <row r="8" spans="1:48" x14ac:dyDescent="0.2">
      <c r="A8" s="14" t="s">
        <v>354</v>
      </c>
      <c r="B8" s="13">
        <v>139835</v>
      </c>
      <c r="C8" s="13">
        <v>210307</v>
      </c>
      <c r="D8" s="13">
        <v>36724</v>
      </c>
      <c r="E8" s="13">
        <v>169054</v>
      </c>
      <c r="F8" s="13">
        <v>132000</v>
      </c>
      <c r="G8" s="13">
        <v>42944.5</v>
      </c>
      <c r="H8" s="13">
        <v>0</v>
      </c>
      <c r="I8" s="13">
        <v>156397</v>
      </c>
      <c r="J8" s="13">
        <v>122494.875</v>
      </c>
      <c r="K8" s="13">
        <v>294158</v>
      </c>
      <c r="L8" s="13">
        <v>9131</v>
      </c>
      <c r="M8" s="13">
        <v>131151.33333333334</v>
      </c>
      <c r="N8" s="13">
        <v>152253</v>
      </c>
      <c r="O8" s="13">
        <v>207961</v>
      </c>
      <c r="P8" s="13">
        <v>46650.5</v>
      </c>
      <c r="Q8" s="13">
        <v>42992</v>
      </c>
      <c r="R8" s="13">
        <v>61464</v>
      </c>
      <c r="S8" s="13">
        <v>3481628.3333333335</v>
      </c>
      <c r="T8" s="13">
        <v>2176195</v>
      </c>
      <c r="U8" s="13">
        <v>1482246.2222222222</v>
      </c>
      <c r="V8" s="13">
        <v>63555</v>
      </c>
      <c r="W8" s="13">
        <v>1183728.4545454546</v>
      </c>
      <c r="X8" s="13">
        <v>34145802</v>
      </c>
      <c r="Y8" s="13">
        <v>34911.333333333336</v>
      </c>
      <c r="Z8" s="13">
        <v>118421</v>
      </c>
      <c r="AA8" s="13">
        <v>13224918.199999999</v>
      </c>
      <c r="AB8" s="13">
        <v>126784</v>
      </c>
      <c r="AC8" s="13">
        <v>1227165</v>
      </c>
      <c r="AD8" s="13">
        <v>60702</v>
      </c>
      <c r="AE8" s="13">
        <v>139596</v>
      </c>
      <c r="AF8" s="13">
        <v>338013</v>
      </c>
      <c r="AG8" s="13">
        <v>0</v>
      </c>
      <c r="AH8" s="13">
        <v>207961</v>
      </c>
      <c r="AI8" s="13">
        <v>61800</v>
      </c>
      <c r="AJ8" s="13">
        <v>1061215</v>
      </c>
      <c r="AK8" s="13">
        <v>233251</v>
      </c>
      <c r="AL8" s="13">
        <v>134980.5</v>
      </c>
      <c r="AM8" s="13">
        <v>87919.5</v>
      </c>
      <c r="AN8" s="13">
        <v>99830</v>
      </c>
      <c r="AO8" s="13">
        <v>1221859.8333333333</v>
      </c>
      <c r="AP8" s="13">
        <v>92953.333333333328</v>
      </c>
      <c r="AQ8" s="13">
        <v>65371.428571428572</v>
      </c>
      <c r="AR8" s="13">
        <v>5532</v>
      </c>
      <c r="AS8" s="13">
        <v>21963</v>
      </c>
      <c r="AT8" s="13">
        <v>24452</v>
      </c>
      <c r="AU8" s="13">
        <v>17097</v>
      </c>
      <c r="AV8" s="13">
        <v>5443</v>
      </c>
    </row>
    <row r="9" spans="1:48" x14ac:dyDescent="0.2">
      <c r="A9" s="14" t="s">
        <v>355</v>
      </c>
      <c r="B9" s="13">
        <v>0</v>
      </c>
      <c r="C9" s="13">
        <v>8116628.5</v>
      </c>
      <c r="D9" s="13">
        <v>0</v>
      </c>
      <c r="E9" s="13">
        <v>1383603</v>
      </c>
      <c r="F9" s="13">
        <v>1010000</v>
      </c>
      <c r="G9" s="13">
        <v>72849.5</v>
      </c>
      <c r="H9" s="13">
        <v>17722</v>
      </c>
      <c r="I9" s="13">
        <v>929973.5</v>
      </c>
      <c r="J9" s="13">
        <v>513096</v>
      </c>
      <c r="K9" s="13">
        <v>1194304</v>
      </c>
      <c r="L9" s="13">
        <v>582488</v>
      </c>
      <c r="M9" s="13">
        <v>2210499.3333333335</v>
      </c>
      <c r="N9" s="13">
        <v>1217973</v>
      </c>
      <c r="O9" s="13">
        <v>2980538</v>
      </c>
      <c r="P9" s="13">
        <v>227042</v>
      </c>
      <c r="Q9" s="13">
        <v>1338253</v>
      </c>
      <c r="R9" s="13">
        <v>269318</v>
      </c>
      <c r="S9" s="13">
        <v>372375.83333333331</v>
      </c>
      <c r="T9" s="13">
        <v>5316682</v>
      </c>
      <c r="U9" s="13">
        <v>839752</v>
      </c>
      <c r="V9" s="13">
        <v>32042</v>
      </c>
      <c r="W9" s="13">
        <v>682703.36363636365</v>
      </c>
      <c r="X9" s="13">
        <v>100057468</v>
      </c>
      <c r="Y9" s="13">
        <v>66735.666666666672</v>
      </c>
      <c r="Z9" s="13">
        <v>70990</v>
      </c>
      <c r="AA9" s="13">
        <v>23781286.199999999</v>
      </c>
      <c r="AB9" s="13">
        <v>249147</v>
      </c>
      <c r="AC9" s="13">
        <v>2424189</v>
      </c>
      <c r="AD9" s="13">
        <v>700864</v>
      </c>
      <c r="AE9" s="13">
        <v>10332770</v>
      </c>
      <c r="AF9" s="13">
        <v>479536</v>
      </c>
      <c r="AG9" s="13">
        <v>732.5</v>
      </c>
      <c r="AH9" s="13">
        <v>3983858</v>
      </c>
      <c r="AI9" s="13">
        <v>421000</v>
      </c>
      <c r="AJ9" s="13">
        <v>1022415</v>
      </c>
      <c r="AK9" s="13">
        <v>271068</v>
      </c>
      <c r="AL9" s="13">
        <v>6917084</v>
      </c>
      <c r="AM9" s="13">
        <v>219375.5</v>
      </c>
      <c r="AN9" s="13">
        <v>131235</v>
      </c>
      <c r="AO9" s="13">
        <v>1810057.3333333333</v>
      </c>
      <c r="AP9" s="13">
        <v>378017.66666666669</v>
      </c>
      <c r="AQ9" s="13">
        <v>192982.57142857142</v>
      </c>
      <c r="AR9" s="13">
        <v>0</v>
      </c>
      <c r="AS9" s="13">
        <v>9726</v>
      </c>
      <c r="AT9" s="13">
        <v>279425</v>
      </c>
      <c r="AU9" s="13">
        <v>46580</v>
      </c>
      <c r="AV9" s="13">
        <v>258161</v>
      </c>
    </row>
    <row r="10" spans="1:48" x14ac:dyDescent="0.2">
      <c r="A10" s="14" t="s">
        <v>356</v>
      </c>
      <c r="B10" s="13">
        <v>0</v>
      </c>
      <c r="C10" s="13">
        <v>15400.5</v>
      </c>
      <c r="D10" s="13">
        <v>0</v>
      </c>
      <c r="E10" s="13">
        <v>0</v>
      </c>
      <c r="F10" s="13">
        <v>25000</v>
      </c>
      <c r="G10" s="13">
        <v>4836</v>
      </c>
      <c r="H10" s="13">
        <v>0</v>
      </c>
      <c r="I10" s="13">
        <v>4743.5</v>
      </c>
      <c r="J10" s="13">
        <v>25652.5</v>
      </c>
      <c r="K10" s="13">
        <v>67508.5</v>
      </c>
      <c r="L10" s="13">
        <v>0</v>
      </c>
      <c r="M10" s="13">
        <v>10267</v>
      </c>
      <c r="N10" s="13">
        <v>0</v>
      </c>
      <c r="O10" s="13">
        <v>30801</v>
      </c>
      <c r="P10" s="13">
        <v>0</v>
      </c>
      <c r="Q10" s="13">
        <v>0</v>
      </c>
      <c r="R10" s="13">
        <v>0</v>
      </c>
      <c r="S10" s="13">
        <v>2164.3333333333335</v>
      </c>
      <c r="T10" s="13">
        <v>0</v>
      </c>
      <c r="U10" s="13">
        <v>1622.2222222222222</v>
      </c>
      <c r="V10" s="13">
        <v>0</v>
      </c>
      <c r="W10" s="13">
        <v>4971.090909090909</v>
      </c>
      <c r="X10" s="13">
        <v>30280</v>
      </c>
      <c r="Y10" s="13">
        <v>0</v>
      </c>
      <c r="Z10" s="13">
        <v>44500</v>
      </c>
      <c r="AA10" s="13">
        <v>51160.4</v>
      </c>
      <c r="AB10" s="13">
        <v>0</v>
      </c>
      <c r="AC10" s="13">
        <v>97841</v>
      </c>
      <c r="AD10" s="13">
        <v>10000</v>
      </c>
      <c r="AE10" s="13">
        <v>0</v>
      </c>
      <c r="AF10" s="13">
        <v>36480</v>
      </c>
      <c r="AG10" s="13">
        <v>0</v>
      </c>
      <c r="AH10" s="13">
        <v>30801</v>
      </c>
      <c r="AI10" s="13">
        <v>0</v>
      </c>
      <c r="AJ10" s="13">
        <v>189903</v>
      </c>
      <c r="AK10" s="13">
        <v>0</v>
      </c>
      <c r="AL10" s="13">
        <v>15400.5</v>
      </c>
      <c r="AM10" s="13">
        <v>2907</v>
      </c>
      <c r="AN10" s="13">
        <v>25000</v>
      </c>
      <c r="AO10" s="13">
        <v>11299.583333333334</v>
      </c>
      <c r="AP10" s="13">
        <v>1864.3333333333333</v>
      </c>
      <c r="AQ10" s="13">
        <v>13365.428571428571</v>
      </c>
      <c r="AR10" s="13">
        <v>0</v>
      </c>
      <c r="AS10" s="13">
        <v>0</v>
      </c>
      <c r="AT10" s="13">
        <v>0</v>
      </c>
      <c r="AU10" s="13">
        <v>0</v>
      </c>
      <c r="AV10" s="13">
        <v>0</v>
      </c>
    </row>
    <row r="11" spans="1:48" x14ac:dyDescent="0.2">
      <c r="A11" s="14" t="s">
        <v>357</v>
      </c>
      <c r="B11" s="13">
        <v>1310979</v>
      </c>
      <c r="C11" s="13">
        <v>1145696</v>
      </c>
      <c r="D11" s="13">
        <v>181444</v>
      </c>
      <c r="E11" s="13">
        <v>1478973</v>
      </c>
      <c r="F11" s="13">
        <v>2965000</v>
      </c>
      <c r="G11" s="13">
        <v>307680.5</v>
      </c>
      <c r="H11" s="13">
        <v>37545</v>
      </c>
      <c r="I11" s="13">
        <v>694877.5</v>
      </c>
      <c r="J11" s="13">
        <v>365860.875</v>
      </c>
      <c r="K11" s="13">
        <v>317863</v>
      </c>
      <c r="L11" s="13">
        <v>228996</v>
      </c>
      <c r="M11" s="13">
        <v>385947.66666666669</v>
      </c>
      <c r="N11" s="13">
        <v>648315</v>
      </c>
      <c r="O11" s="13">
        <v>720000</v>
      </c>
      <c r="P11" s="13">
        <v>190506</v>
      </c>
      <c r="Q11" s="13">
        <v>551762</v>
      </c>
      <c r="R11" s="13">
        <v>361284</v>
      </c>
      <c r="S11" s="13">
        <v>23694642.666666668</v>
      </c>
      <c r="T11" s="13">
        <v>15367495</v>
      </c>
      <c r="U11" s="13">
        <v>10071118.777777778</v>
      </c>
      <c r="V11" s="13">
        <v>541558</v>
      </c>
      <c r="W11" s="13">
        <v>6783877.6363636367</v>
      </c>
      <c r="X11" s="13">
        <v>164822224</v>
      </c>
      <c r="Y11" s="13">
        <v>182235.33333333334</v>
      </c>
      <c r="Z11" s="13">
        <v>313116</v>
      </c>
      <c r="AA11" s="13">
        <v>57284661.799999997</v>
      </c>
      <c r="AB11" s="13">
        <v>670000</v>
      </c>
      <c r="AC11" s="13">
        <v>1871973</v>
      </c>
      <c r="AD11" s="13">
        <v>1370211</v>
      </c>
      <c r="AE11" s="13">
        <v>1502317</v>
      </c>
      <c r="AF11" s="13">
        <v>813417</v>
      </c>
      <c r="AG11" s="13">
        <v>1552</v>
      </c>
      <c r="AH11" s="13">
        <v>640000</v>
      </c>
      <c r="AI11" s="13">
        <v>403700</v>
      </c>
      <c r="AJ11" s="13">
        <v>1778885</v>
      </c>
      <c r="AK11" s="13">
        <v>411833</v>
      </c>
      <c r="AL11" s="13">
        <v>2117500</v>
      </c>
      <c r="AM11" s="13">
        <v>476733</v>
      </c>
      <c r="AN11" s="13">
        <v>119600</v>
      </c>
      <c r="AO11" s="13">
        <v>6922217.166666667</v>
      </c>
      <c r="AP11" s="13">
        <v>444554</v>
      </c>
      <c r="AQ11" s="13">
        <v>241486.42857142858</v>
      </c>
      <c r="AR11" s="13">
        <v>0</v>
      </c>
      <c r="AS11" s="13">
        <v>18646</v>
      </c>
      <c r="AT11" s="13">
        <v>62941</v>
      </c>
      <c r="AU11" s="13">
        <v>313444</v>
      </c>
      <c r="AV11" s="13">
        <v>186922</v>
      </c>
    </row>
    <row r="12" spans="1:48" x14ac:dyDescent="0.2">
      <c r="A12" s="14" t="s">
        <v>358</v>
      </c>
      <c r="B12" s="13">
        <v>0</v>
      </c>
      <c r="C12" s="13">
        <v>0</v>
      </c>
      <c r="D12" s="13">
        <v>0</v>
      </c>
      <c r="E12" s="13">
        <v>0</v>
      </c>
      <c r="F12" s="13">
        <v>0</v>
      </c>
      <c r="G12" s="13">
        <v>23539</v>
      </c>
      <c r="H12" s="13">
        <v>0</v>
      </c>
      <c r="I12" s="13">
        <v>419700</v>
      </c>
      <c r="J12" s="13">
        <v>131765.25</v>
      </c>
      <c r="K12" s="13">
        <v>1408392</v>
      </c>
      <c r="L12" s="13">
        <v>0</v>
      </c>
      <c r="M12" s="13">
        <v>113688</v>
      </c>
      <c r="N12" s="13">
        <v>0</v>
      </c>
      <c r="O12" s="13">
        <v>0</v>
      </c>
      <c r="P12" s="13">
        <v>0</v>
      </c>
      <c r="Q12" s="13">
        <v>609754</v>
      </c>
      <c r="R12" s="13">
        <v>0</v>
      </c>
      <c r="S12" s="13">
        <v>6036.666666666667</v>
      </c>
      <c r="T12" s="13">
        <v>0</v>
      </c>
      <c r="U12" s="13">
        <v>20625.444444444445</v>
      </c>
      <c r="V12" s="13">
        <v>0</v>
      </c>
      <c r="W12" s="13">
        <v>295839.72727272729</v>
      </c>
      <c r="X12" s="13">
        <v>38509260</v>
      </c>
      <c r="Y12" s="13">
        <v>0</v>
      </c>
      <c r="Z12" s="13">
        <v>0</v>
      </c>
      <c r="AA12" s="13">
        <v>2484524.4</v>
      </c>
      <c r="AB12" s="13">
        <v>116180</v>
      </c>
      <c r="AC12" s="13">
        <v>14871913</v>
      </c>
      <c r="AD12" s="13">
        <v>0</v>
      </c>
      <c r="AE12" s="13">
        <v>0</v>
      </c>
      <c r="AF12" s="13">
        <v>0</v>
      </c>
      <c r="AG12" s="13">
        <v>0</v>
      </c>
      <c r="AH12" s="13">
        <v>0</v>
      </c>
      <c r="AI12" s="13">
        <v>0</v>
      </c>
      <c r="AJ12" s="13">
        <v>0</v>
      </c>
      <c r="AK12" s="13">
        <v>0</v>
      </c>
      <c r="AL12" s="13">
        <v>1652500</v>
      </c>
      <c r="AM12" s="13">
        <v>103930</v>
      </c>
      <c r="AN12" s="13">
        <v>15000</v>
      </c>
      <c r="AO12" s="13">
        <v>1654433.1666666667</v>
      </c>
      <c r="AP12" s="13">
        <v>96638</v>
      </c>
      <c r="AQ12" s="13">
        <v>49834.571428571428</v>
      </c>
      <c r="AR12" s="13">
        <v>0</v>
      </c>
      <c r="AS12" s="13">
        <v>0</v>
      </c>
      <c r="AT12" s="13">
        <v>0</v>
      </c>
      <c r="AU12" s="13">
        <v>0</v>
      </c>
      <c r="AV12" s="13">
        <v>0</v>
      </c>
    </row>
    <row r="13" spans="1:48" x14ac:dyDescent="0.2">
      <c r="A13" s="14" t="s">
        <v>359</v>
      </c>
      <c r="B13" s="13">
        <v>0</v>
      </c>
      <c r="C13" s="13">
        <v>10960968</v>
      </c>
      <c r="D13" s="13">
        <v>0</v>
      </c>
      <c r="E13" s="13">
        <v>3883656</v>
      </c>
      <c r="F13" s="13">
        <v>200000</v>
      </c>
      <c r="G13" s="13">
        <v>164381.5</v>
      </c>
      <c r="H13" s="13">
        <v>105886</v>
      </c>
      <c r="I13" s="13">
        <v>57480.5</v>
      </c>
      <c r="J13" s="13">
        <v>490353.875</v>
      </c>
      <c r="K13" s="13">
        <v>882034.5</v>
      </c>
      <c r="L13" s="13">
        <v>0</v>
      </c>
      <c r="M13" s="13">
        <v>5147928.333333333</v>
      </c>
      <c r="N13" s="13">
        <v>0</v>
      </c>
      <c r="O13" s="13">
        <v>2379671</v>
      </c>
      <c r="P13" s="13">
        <v>1985971</v>
      </c>
      <c r="Q13" s="13">
        <v>0</v>
      </c>
      <c r="R13" s="13">
        <v>0</v>
      </c>
      <c r="S13" s="13">
        <v>6001625</v>
      </c>
      <c r="T13" s="13">
        <v>3926979</v>
      </c>
      <c r="U13" s="13">
        <v>2581539.5555555555</v>
      </c>
      <c r="V13" s="13">
        <v>0</v>
      </c>
      <c r="W13" s="13">
        <v>1270219.2727272727</v>
      </c>
      <c r="X13" s="13">
        <v>0</v>
      </c>
      <c r="Y13" s="13">
        <v>0</v>
      </c>
      <c r="Z13" s="13">
        <v>0</v>
      </c>
      <c r="AA13" s="13">
        <v>564709.6</v>
      </c>
      <c r="AB13" s="13">
        <v>0</v>
      </c>
      <c r="AC13" s="13">
        <v>5011100</v>
      </c>
      <c r="AD13" s="13">
        <v>75000</v>
      </c>
      <c r="AE13" s="13">
        <v>290276</v>
      </c>
      <c r="AF13" s="13">
        <v>0</v>
      </c>
      <c r="AG13" s="13">
        <v>4376.5</v>
      </c>
      <c r="AH13" s="13">
        <v>5726822</v>
      </c>
      <c r="AI13" s="13">
        <v>546300</v>
      </c>
      <c r="AJ13" s="13">
        <v>0</v>
      </c>
      <c r="AK13" s="13">
        <v>0</v>
      </c>
      <c r="AL13" s="13">
        <v>3353198.5</v>
      </c>
      <c r="AM13" s="13">
        <v>0</v>
      </c>
      <c r="AN13" s="13">
        <v>75000</v>
      </c>
      <c r="AO13" s="13">
        <v>1687435.3333333333</v>
      </c>
      <c r="AP13" s="13">
        <v>46876.666666666664</v>
      </c>
      <c r="AQ13" s="13">
        <v>10521.142857142857</v>
      </c>
      <c r="AR13" s="13">
        <v>35490</v>
      </c>
      <c r="AS13" s="13">
        <v>0</v>
      </c>
      <c r="AT13" s="13">
        <v>0</v>
      </c>
      <c r="AU13" s="13">
        <v>0</v>
      </c>
      <c r="AV13" s="13">
        <v>75973</v>
      </c>
    </row>
    <row r="14" spans="1:48" s="5" customFormat="1" x14ac:dyDescent="0.2">
      <c r="A14" s="55" t="s">
        <v>367</v>
      </c>
      <c r="B14" s="57">
        <f>SUM(B6:B13)</f>
        <v>1493695</v>
      </c>
      <c r="C14" s="57">
        <f t="shared" ref="C14:AV14" si="0">SUM(C6:C13)</f>
        <v>25096286</v>
      </c>
      <c r="D14" s="57">
        <f t="shared" si="0"/>
        <v>383352</v>
      </c>
      <c r="E14" s="57">
        <f t="shared" si="0"/>
        <v>7793012</v>
      </c>
      <c r="F14" s="57">
        <f t="shared" si="0"/>
        <v>4927000</v>
      </c>
      <c r="G14" s="57">
        <f t="shared" si="0"/>
        <v>1604514</v>
      </c>
      <c r="H14" s="57">
        <f t="shared" si="0"/>
        <v>260118</v>
      </c>
      <c r="I14" s="57">
        <f t="shared" si="0"/>
        <v>10280126</v>
      </c>
      <c r="J14" s="57">
        <f t="shared" si="0"/>
        <v>2309793</v>
      </c>
      <c r="K14" s="57">
        <f t="shared" si="0"/>
        <v>5999145</v>
      </c>
      <c r="L14" s="57">
        <f t="shared" si="0"/>
        <v>5251555</v>
      </c>
      <c r="M14" s="57">
        <f t="shared" si="0"/>
        <v>10369107.333333334</v>
      </c>
      <c r="N14" s="57">
        <f t="shared" si="0"/>
        <v>17406453</v>
      </c>
      <c r="O14" s="57">
        <f t="shared" si="0"/>
        <v>8829414</v>
      </c>
      <c r="P14" s="57">
        <f t="shared" si="0"/>
        <v>2848576</v>
      </c>
      <c r="Q14" s="57">
        <f t="shared" si="0"/>
        <v>3228796</v>
      </c>
      <c r="R14" s="57">
        <f t="shared" si="0"/>
        <v>821601</v>
      </c>
      <c r="S14" s="57">
        <f t="shared" si="0"/>
        <v>41654721.166666664</v>
      </c>
      <c r="T14" s="57">
        <f t="shared" si="0"/>
        <v>36707615</v>
      </c>
      <c r="U14" s="57">
        <f t="shared" si="0"/>
        <v>19845266.555555556</v>
      </c>
      <c r="V14" s="57">
        <f t="shared" si="0"/>
        <v>870220</v>
      </c>
      <c r="W14" s="57">
        <f t="shared" si="0"/>
        <v>16146401.09090909</v>
      </c>
      <c r="X14" s="57">
        <f t="shared" si="0"/>
        <v>471487443</v>
      </c>
      <c r="Y14" s="57">
        <f t="shared" si="0"/>
        <v>479014</v>
      </c>
      <c r="Z14" s="57">
        <f t="shared" si="0"/>
        <v>3967549</v>
      </c>
      <c r="AA14" s="57">
        <f t="shared" si="0"/>
        <v>129861006.40000001</v>
      </c>
      <c r="AB14" s="57">
        <f t="shared" si="0"/>
        <v>1829526</v>
      </c>
      <c r="AC14" s="57">
        <f t="shared" si="0"/>
        <v>30418391</v>
      </c>
      <c r="AD14" s="57">
        <f t="shared" si="0"/>
        <v>2633699</v>
      </c>
      <c r="AE14" s="57">
        <f t="shared" si="0"/>
        <v>14430030</v>
      </c>
      <c r="AF14" s="57">
        <f t="shared" si="0"/>
        <v>2458732</v>
      </c>
      <c r="AG14" s="57">
        <f t="shared" si="0"/>
        <v>1561239.5</v>
      </c>
      <c r="AH14" s="57">
        <f t="shared" si="0"/>
        <v>13120102</v>
      </c>
      <c r="AI14" s="57">
        <f t="shared" si="0"/>
        <v>1678700</v>
      </c>
      <c r="AJ14" s="57">
        <f t="shared" si="0"/>
        <v>7232087</v>
      </c>
      <c r="AK14" s="57">
        <f t="shared" si="0"/>
        <v>1401529</v>
      </c>
      <c r="AL14" s="57">
        <f t="shared" si="0"/>
        <v>19464233</v>
      </c>
      <c r="AM14" s="57">
        <f t="shared" si="0"/>
        <v>1125887.5</v>
      </c>
      <c r="AN14" s="57">
        <f t="shared" si="0"/>
        <v>749995</v>
      </c>
      <c r="AO14" s="57">
        <f t="shared" si="0"/>
        <v>20635650.833333336</v>
      </c>
      <c r="AP14" s="57">
        <f t="shared" si="0"/>
        <v>1334472.3333333333</v>
      </c>
      <c r="AQ14" s="57">
        <f t="shared" si="0"/>
        <v>917479.14285714272</v>
      </c>
      <c r="AR14" s="57">
        <f t="shared" si="0"/>
        <v>70342</v>
      </c>
      <c r="AS14" s="57">
        <f t="shared" si="0"/>
        <v>50335</v>
      </c>
      <c r="AT14" s="57">
        <f t="shared" si="0"/>
        <v>366818</v>
      </c>
      <c r="AU14" s="57">
        <f t="shared" si="0"/>
        <v>717923</v>
      </c>
      <c r="AV14" s="57">
        <f t="shared" si="0"/>
        <v>606503</v>
      </c>
    </row>
    <row r="15" spans="1:48" x14ac:dyDescent="0.2">
      <c r="A15" s="14" t="s">
        <v>360</v>
      </c>
      <c r="B15" s="13">
        <v>59443</v>
      </c>
      <c r="C15" s="13">
        <v>1860560.5</v>
      </c>
      <c r="D15" s="13">
        <v>205882</v>
      </c>
      <c r="E15" s="13">
        <v>169471</v>
      </c>
      <c r="F15" s="13">
        <v>150000</v>
      </c>
      <c r="G15" s="13">
        <v>379733</v>
      </c>
      <c r="H15" s="13">
        <v>153563</v>
      </c>
      <c r="I15" s="13">
        <v>434211.5</v>
      </c>
      <c r="J15" s="13">
        <v>655377.375</v>
      </c>
      <c r="K15" s="13">
        <v>2117531</v>
      </c>
      <c r="L15" s="13">
        <v>3574549</v>
      </c>
      <c r="M15" s="13">
        <v>1412282.3333333333</v>
      </c>
      <c r="N15" s="13">
        <v>2266</v>
      </c>
      <c r="O15" s="13">
        <v>2762733</v>
      </c>
      <c r="P15" s="13">
        <v>193822.5</v>
      </c>
      <c r="Q15" s="13">
        <v>550233</v>
      </c>
      <c r="R15" s="13">
        <v>331643</v>
      </c>
      <c r="S15" s="13">
        <v>8510772.333333334</v>
      </c>
      <c r="T15" s="13">
        <v>5500543</v>
      </c>
      <c r="U15" s="13">
        <v>3619717</v>
      </c>
      <c r="V15" s="13">
        <v>1184037</v>
      </c>
      <c r="W15" s="13">
        <v>2101526.9090909092</v>
      </c>
      <c r="X15" s="13">
        <v>1299119</v>
      </c>
      <c r="Y15" s="13">
        <v>134225</v>
      </c>
      <c r="Z15" s="13">
        <v>0</v>
      </c>
      <c r="AA15" s="13">
        <v>1474646.4</v>
      </c>
      <c r="AB15" s="13">
        <v>127190</v>
      </c>
      <c r="AC15" s="13">
        <v>2491769</v>
      </c>
      <c r="AD15" s="13">
        <v>126511</v>
      </c>
      <c r="AE15" s="13">
        <v>1727089</v>
      </c>
      <c r="AF15" s="13">
        <v>751222</v>
      </c>
      <c r="AG15" s="13">
        <v>61347.5</v>
      </c>
      <c r="AH15" s="13">
        <v>2762733</v>
      </c>
      <c r="AI15" s="13">
        <v>184300</v>
      </c>
      <c r="AJ15" s="13">
        <v>2815390</v>
      </c>
      <c r="AK15" s="13">
        <v>450870</v>
      </c>
      <c r="AL15" s="13">
        <v>2116866.5</v>
      </c>
      <c r="AM15" s="13">
        <v>487180.5</v>
      </c>
      <c r="AN15" s="13">
        <v>52550</v>
      </c>
      <c r="AO15" s="13">
        <v>2806518.8333333335</v>
      </c>
      <c r="AP15" s="13">
        <v>443247.33333333331</v>
      </c>
      <c r="AQ15" s="13">
        <v>84314.28571428571</v>
      </c>
      <c r="AR15" s="13">
        <v>7254</v>
      </c>
      <c r="AS15" s="13">
        <v>486346</v>
      </c>
      <c r="AT15" s="13">
        <v>6042685</v>
      </c>
      <c r="AU15" s="13">
        <v>250962</v>
      </c>
      <c r="AV15" s="13">
        <v>47768</v>
      </c>
    </row>
    <row r="16" spans="1:48" x14ac:dyDescent="0.2">
      <c r="A16" s="14" t="s">
        <v>361</v>
      </c>
      <c r="B16" s="13">
        <v>8669</v>
      </c>
      <c r="C16" s="13">
        <v>69887.5</v>
      </c>
      <c r="D16" s="13">
        <v>0</v>
      </c>
      <c r="E16" s="13">
        <v>0</v>
      </c>
      <c r="F16" s="13">
        <v>0</v>
      </c>
      <c r="G16" s="13">
        <v>0</v>
      </c>
      <c r="H16" s="13">
        <v>0</v>
      </c>
      <c r="I16" s="13">
        <v>63162</v>
      </c>
      <c r="J16" s="13">
        <v>200421.375</v>
      </c>
      <c r="K16" s="13">
        <v>0</v>
      </c>
      <c r="L16" s="13">
        <v>973780</v>
      </c>
      <c r="M16" s="13">
        <v>60287.666666666664</v>
      </c>
      <c r="N16" s="13">
        <v>0</v>
      </c>
      <c r="O16" s="13">
        <v>0</v>
      </c>
      <c r="P16" s="13">
        <v>0</v>
      </c>
      <c r="Q16" s="13">
        <v>0</v>
      </c>
      <c r="R16" s="13">
        <v>31122</v>
      </c>
      <c r="S16" s="13">
        <v>20201.833333333332</v>
      </c>
      <c r="T16" s="13">
        <v>0</v>
      </c>
      <c r="U16" s="13">
        <v>22838</v>
      </c>
      <c r="V16" s="13">
        <v>247640</v>
      </c>
      <c r="W16" s="13">
        <v>41481.545454545456</v>
      </c>
      <c r="X16" s="13">
        <v>4921587</v>
      </c>
      <c r="Y16" s="13">
        <v>7076.666666666667</v>
      </c>
      <c r="Z16" s="13">
        <v>0</v>
      </c>
      <c r="AA16" s="13">
        <v>161077.6</v>
      </c>
      <c r="AB16" s="13">
        <v>0</v>
      </c>
      <c r="AC16" s="13">
        <v>0</v>
      </c>
      <c r="AD16" s="13">
        <v>32088</v>
      </c>
      <c r="AE16" s="13">
        <v>59265</v>
      </c>
      <c r="AF16" s="13">
        <v>0</v>
      </c>
      <c r="AG16" s="13">
        <v>0</v>
      </c>
      <c r="AH16" s="13">
        <v>0</v>
      </c>
      <c r="AI16" s="13">
        <v>69000</v>
      </c>
      <c r="AJ16" s="13">
        <v>0</v>
      </c>
      <c r="AK16" s="13">
        <v>0</v>
      </c>
      <c r="AL16" s="13">
        <v>0</v>
      </c>
      <c r="AM16" s="13">
        <v>36307</v>
      </c>
      <c r="AN16" s="13">
        <v>26090</v>
      </c>
      <c r="AO16" s="13">
        <v>67607.583333333328</v>
      </c>
      <c r="AP16" s="13">
        <v>41952.666666666664</v>
      </c>
      <c r="AQ16" s="13">
        <v>15314.571428571429</v>
      </c>
      <c r="AR16" s="13">
        <v>0</v>
      </c>
      <c r="AS16" s="13">
        <v>614679</v>
      </c>
      <c r="AT16" s="13">
        <v>7895762</v>
      </c>
      <c r="AU16" s="13">
        <v>0</v>
      </c>
      <c r="AV16" s="13">
        <v>9956</v>
      </c>
    </row>
    <row r="17" spans="1:48" x14ac:dyDescent="0.2">
      <c r="A17" s="14" t="s">
        <v>362</v>
      </c>
      <c r="B17" s="13">
        <v>23701</v>
      </c>
      <c r="C17" s="13">
        <v>297070</v>
      </c>
      <c r="D17" s="13">
        <v>0</v>
      </c>
      <c r="E17" s="13">
        <v>2699</v>
      </c>
      <c r="F17" s="13">
        <v>35000</v>
      </c>
      <c r="G17" s="13">
        <v>52310.5</v>
      </c>
      <c r="H17" s="13">
        <v>48429</v>
      </c>
      <c r="I17" s="13">
        <v>172680.5</v>
      </c>
      <c r="J17" s="13">
        <v>58024.375</v>
      </c>
      <c r="K17" s="13">
        <v>155830</v>
      </c>
      <c r="L17" s="13">
        <v>813960</v>
      </c>
      <c r="M17" s="13">
        <v>260089.66666666666</v>
      </c>
      <c r="N17" s="13">
        <v>0</v>
      </c>
      <c r="O17" s="13">
        <v>212004</v>
      </c>
      <c r="P17" s="13">
        <v>182153.5</v>
      </c>
      <c r="Q17" s="13">
        <v>520380</v>
      </c>
      <c r="R17" s="13">
        <v>7612</v>
      </c>
      <c r="S17" s="13">
        <v>15323.666666666666</v>
      </c>
      <c r="T17" s="13">
        <v>0</v>
      </c>
      <c r="U17" s="13">
        <v>11514.777777777777</v>
      </c>
      <c r="V17" s="13">
        <v>24800</v>
      </c>
      <c r="W17" s="13">
        <v>52223.090909090912</v>
      </c>
      <c r="X17" s="13">
        <v>861767</v>
      </c>
      <c r="Y17" s="13">
        <v>14739.333333333334</v>
      </c>
      <c r="Z17" s="13">
        <v>0</v>
      </c>
      <c r="AA17" s="13">
        <v>536261.6</v>
      </c>
      <c r="AB17" s="13">
        <v>0</v>
      </c>
      <c r="AC17" s="13">
        <v>0</v>
      </c>
      <c r="AD17" s="13">
        <v>14948</v>
      </c>
      <c r="AE17" s="13">
        <v>6208</v>
      </c>
      <c r="AF17" s="13">
        <v>131954</v>
      </c>
      <c r="AG17" s="13">
        <v>2002</v>
      </c>
      <c r="AH17" s="13">
        <v>212004</v>
      </c>
      <c r="AI17" s="13">
        <v>5900</v>
      </c>
      <c r="AJ17" s="13">
        <v>494400</v>
      </c>
      <c r="AK17" s="13">
        <v>79196</v>
      </c>
      <c r="AL17" s="13">
        <v>106002</v>
      </c>
      <c r="AM17" s="13">
        <v>70372.5</v>
      </c>
      <c r="AN17" s="13">
        <v>15000</v>
      </c>
      <c r="AO17" s="13">
        <v>49902.666666666664</v>
      </c>
      <c r="AP17" s="13">
        <v>59308.333333333336</v>
      </c>
      <c r="AQ17" s="13">
        <v>15807.571428571429</v>
      </c>
      <c r="AR17" s="13">
        <v>0</v>
      </c>
      <c r="AS17" s="13">
        <v>11333</v>
      </c>
      <c r="AT17" s="13">
        <v>140804</v>
      </c>
      <c r="AU17" s="13">
        <v>0</v>
      </c>
      <c r="AV17" s="13">
        <v>934</v>
      </c>
    </row>
    <row r="18" spans="1:48" s="5" customFormat="1" x14ac:dyDescent="0.2">
      <c r="A18" s="55" t="s">
        <v>368</v>
      </c>
      <c r="B18" s="57">
        <f>SUM(B15:B17)</f>
        <v>91813</v>
      </c>
      <c r="C18" s="57">
        <f t="shared" ref="C18:AV18" si="1">SUM(C15:C17)</f>
        <v>2227518</v>
      </c>
      <c r="D18" s="57">
        <f t="shared" si="1"/>
        <v>205882</v>
      </c>
      <c r="E18" s="57">
        <f t="shared" si="1"/>
        <v>172170</v>
      </c>
      <c r="F18" s="57">
        <f t="shared" si="1"/>
        <v>185000</v>
      </c>
      <c r="G18" s="57">
        <f t="shared" si="1"/>
        <v>432043.5</v>
      </c>
      <c r="H18" s="57">
        <f t="shared" si="1"/>
        <v>201992</v>
      </c>
      <c r="I18" s="57">
        <f t="shared" si="1"/>
        <v>670054</v>
      </c>
      <c r="J18" s="57">
        <f t="shared" si="1"/>
        <v>913823.125</v>
      </c>
      <c r="K18" s="57">
        <f t="shared" si="1"/>
        <v>2273361</v>
      </c>
      <c r="L18" s="57">
        <f t="shared" si="1"/>
        <v>5362289</v>
      </c>
      <c r="M18" s="57">
        <f t="shared" si="1"/>
        <v>1732659.6666666667</v>
      </c>
      <c r="N18" s="57">
        <f t="shared" si="1"/>
        <v>2266</v>
      </c>
      <c r="O18" s="57">
        <f t="shared" si="1"/>
        <v>2974737</v>
      </c>
      <c r="P18" s="57">
        <f t="shared" si="1"/>
        <v>375976</v>
      </c>
      <c r="Q18" s="57">
        <f t="shared" si="1"/>
        <v>1070613</v>
      </c>
      <c r="R18" s="57">
        <f t="shared" si="1"/>
        <v>370377</v>
      </c>
      <c r="S18" s="57">
        <f t="shared" si="1"/>
        <v>8546297.833333334</v>
      </c>
      <c r="T18" s="57">
        <f t="shared" si="1"/>
        <v>5500543</v>
      </c>
      <c r="U18" s="57">
        <f t="shared" si="1"/>
        <v>3654069.777777778</v>
      </c>
      <c r="V18" s="57">
        <f t="shared" si="1"/>
        <v>1456477</v>
      </c>
      <c r="W18" s="57">
        <f t="shared" si="1"/>
        <v>2195231.5454545454</v>
      </c>
      <c r="X18" s="57">
        <f t="shared" si="1"/>
        <v>7082473</v>
      </c>
      <c r="Y18" s="57">
        <f t="shared" si="1"/>
        <v>156041</v>
      </c>
      <c r="Z18" s="57">
        <f t="shared" si="1"/>
        <v>0</v>
      </c>
      <c r="AA18" s="57">
        <f t="shared" si="1"/>
        <v>2171985.6</v>
      </c>
      <c r="AB18" s="57">
        <f t="shared" si="1"/>
        <v>127190</v>
      </c>
      <c r="AC18" s="57">
        <f t="shared" si="1"/>
        <v>2491769</v>
      </c>
      <c r="AD18" s="57">
        <f t="shared" si="1"/>
        <v>173547</v>
      </c>
      <c r="AE18" s="57">
        <f t="shared" si="1"/>
        <v>1792562</v>
      </c>
      <c r="AF18" s="57">
        <f t="shared" si="1"/>
        <v>883176</v>
      </c>
      <c r="AG18" s="57">
        <f t="shared" si="1"/>
        <v>63349.5</v>
      </c>
      <c r="AH18" s="57">
        <f t="shared" si="1"/>
        <v>2974737</v>
      </c>
      <c r="AI18" s="57">
        <f t="shared" si="1"/>
        <v>259200</v>
      </c>
      <c r="AJ18" s="57">
        <f t="shared" si="1"/>
        <v>3309790</v>
      </c>
      <c r="AK18" s="57">
        <f t="shared" si="1"/>
        <v>530066</v>
      </c>
      <c r="AL18" s="57">
        <f t="shared" si="1"/>
        <v>2222868.5</v>
      </c>
      <c r="AM18" s="57">
        <f t="shared" si="1"/>
        <v>593860</v>
      </c>
      <c r="AN18" s="57">
        <f t="shared" si="1"/>
        <v>93640</v>
      </c>
      <c r="AO18" s="57">
        <f t="shared" si="1"/>
        <v>2924029.0833333335</v>
      </c>
      <c r="AP18" s="57">
        <f t="shared" si="1"/>
        <v>544508.33333333337</v>
      </c>
      <c r="AQ18" s="57">
        <f t="shared" si="1"/>
        <v>115436.42857142858</v>
      </c>
      <c r="AR18" s="57">
        <f t="shared" si="1"/>
        <v>7254</v>
      </c>
      <c r="AS18" s="57">
        <f t="shared" si="1"/>
        <v>1112358</v>
      </c>
      <c r="AT18" s="57">
        <f t="shared" si="1"/>
        <v>14079251</v>
      </c>
      <c r="AU18" s="57">
        <f t="shared" si="1"/>
        <v>250962</v>
      </c>
      <c r="AV18" s="57">
        <f t="shared" si="1"/>
        <v>58658</v>
      </c>
    </row>
    <row r="19" spans="1:48" s="5" customFormat="1" x14ac:dyDescent="0.2">
      <c r="A19" s="55" t="s">
        <v>3</v>
      </c>
      <c r="B19" s="57">
        <f>+B14+B18</f>
        <v>1585508</v>
      </c>
      <c r="C19" s="57">
        <f t="shared" ref="C19:AV19" si="2">+C14+C18</f>
        <v>27323804</v>
      </c>
      <c r="D19" s="57">
        <f t="shared" si="2"/>
        <v>589234</v>
      </c>
      <c r="E19" s="57">
        <f t="shared" si="2"/>
        <v>7965182</v>
      </c>
      <c r="F19" s="57">
        <f t="shared" si="2"/>
        <v>5112000</v>
      </c>
      <c r="G19" s="57">
        <f t="shared" si="2"/>
        <v>2036557.5</v>
      </c>
      <c r="H19" s="57">
        <f t="shared" si="2"/>
        <v>462110</v>
      </c>
      <c r="I19" s="57">
        <f t="shared" si="2"/>
        <v>10950180</v>
      </c>
      <c r="J19" s="57">
        <f t="shared" si="2"/>
        <v>3223616.125</v>
      </c>
      <c r="K19" s="57">
        <f t="shared" si="2"/>
        <v>8272506</v>
      </c>
      <c r="L19" s="57">
        <f t="shared" si="2"/>
        <v>10613844</v>
      </c>
      <c r="M19" s="57">
        <f t="shared" si="2"/>
        <v>12101767</v>
      </c>
      <c r="N19" s="57">
        <f t="shared" si="2"/>
        <v>17408719</v>
      </c>
      <c r="O19" s="57">
        <f t="shared" si="2"/>
        <v>11804151</v>
      </c>
      <c r="P19" s="57">
        <f t="shared" si="2"/>
        <v>3224552</v>
      </c>
      <c r="Q19" s="57">
        <f t="shared" si="2"/>
        <v>4299409</v>
      </c>
      <c r="R19" s="57">
        <f t="shared" si="2"/>
        <v>1191978</v>
      </c>
      <c r="S19" s="57">
        <f t="shared" si="2"/>
        <v>50201019</v>
      </c>
      <c r="T19" s="57">
        <f t="shared" si="2"/>
        <v>42208158</v>
      </c>
      <c r="U19" s="57">
        <f t="shared" si="2"/>
        <v>23499336.333333336</v>
      </c>
      <c r="V19" s="57">
        <f t="shared" si="2"/>
        <v>2326697</v>
      </c>
      <c r="W19" s="57">
        <f t="shared" si="2"/>
        <v>18341632.636363637</v>
      </c>
      <c r="X19" s="57">
        <f t="shared" si="2"/>
        <v>478569916</v>
      </c>
      <c r="Y19" s="57">
        <f t="shared" si="2"/>
        <v>635055</v>
      </c>
      <c r="Z19" s="57">
        <f t="shared" si="2"/>
        <v>3967549</v>
      </c>
      <c r="AA19" s="57">
        <f t="shared" si="2"/>
        <v>132032992</v>
      </c>
      <c r="AB19" s="57">
        <f t="shared" si="2"/>
        <v>1956716</v>
      </c>
      <c r="AC19" s="57">
        <f t="shared" si="2"/>
        <v>32910160</v>
      </c>
      <c r="AD19" s="57">
        <f t="shared" si="2"/>
        <v>2807246</v>
      </c>
      <c r="AE19" s="57">
        <f t="shared" si="2"/>
        <v>16222592</v>
      </c>
      <c r="AF19" s="57">
        <f t="shared" si="2"/>
        <v>3341908</v>
      </c>
      <c r="AG19" s="57">
        <f t="shared" si="2"/>
        <v>1624589</v>
      </c>
      <c r="AH19" s="57">
        <f t="shared" si="2"/>
        <v>16094839</v>
      </c>
      <c r="AI19" s="57">
        <f t="shared" si="2"/>
        <v>1937900</v>
      </c>
      <c r="AJ19" s="57">
        <f t="shared" si="2"/>
        <v>10541877</v>
      </c>
      <c r="AK19" s="57">
        <f t="shared" si="2"/>
        <v>1931595</v>
      </c>
      <c r="AL19" s="57">
        <f t="shared" si="2"/>
        <v>21687101.5</v>
      </c>
      <c r="AM19" s="57">
        <f t="shared" si="2"/>
        <v>1719747.5</v>
      </c>
      <c r="AN19" s="57">
        <f t="shared" si="2"/>
        <v>843635</v>
      </c>
      <c r="AO19" s="57">
        <f t="shared" si="2"/>
        <v>23559679.916666668</v>
      </c>
      <c r="AP19" s="57">
        <f t="shared" si="2"/>
        <v>1878980.6666666665</v>
      </c>
      <c r="AQ19" s="57">
        <f t="shared" si="2"/>
        <v>1032915.5714285714</v>
      </c>
      <c r="AR19" s="57">
        <f t="shared" si="2"/>
        <v>77596</v>
      </c>
      <c r="AS19" s="57">
        <f t="shared" si="2"/>
        <v>1162693</v>
      </c>
      <c r="AT19" s="57">
        <f t="shared" si="2"/>
        <v>14446069</v>
      </c>
      <c r="AU19" s="57">
        <f t="shared" si="2"/>
        <v>968885</v>
      </c>
      <c r="AV19" s="57">
        <f t="shared" si="2"/>
        <v>665161</v>
      </c>
    </row>
    <row r="20" spans="1:48" x14ac:dyDescent="0.2">
      <c r="A20" s="14" t="s">
        <v>363</v>
      </c>
      <c r="B20" s="13">
        <v>0</v>
      </c>
      <c r="C20" s="13">
        <v>104</v>
      </c>
      <c r="D20" s="13">
        <v>91</v>
      </c>
      <c r="E20" s="13">
        <v>815</v>
      </c>
      <c r="F20" s="13">
        <v>399</v>
      </c>
      <c r="G20" s="13">
        <v>674</v>
      </c>
      <c r="H20" s="13">
        <v>72</v>
      </c>
      <c r="I20" s="13">
        <v>2582</v>
      </c>
      <c r="J20" s="13">
        <v>2811</v>
      </c>
      <c r="K20" s="13">
        <v>517</v>
      </c>
      <c r="L20" s="13">
        <v>13</v>
      </c>
      <c r="M20" s="13">
        <v>430</v>
      </c>
      <c r="N20" s="13">
        <v>4</v>
      </c>
      <c r="O20" s="13">
        <v>161</v>
      </c>
      <c r="P20" s="13">
        <v>140</v>
      </c>
      <c r="Q20" s="13">
        <v>137</v>
      </c>
      <c r="R20" s="13">
        <v>234</v>
      </c>
      <c r="S20" s="13">
        <v>2724</v>
      </c>
      <c r="T20" s="13">
        <v>282</v>
      </c>
      <c r="U20" s="13">
        <v>2036</v>
      </c>
      <c r="V20" s="13">
        <v>205</v>
      </c>
      <c r="W20" s="13">
        <v>2253</v>
      </c>
      <c r="X20" s="13">
        <v>327</v>
      </c>
      <c r="Y20" s="13">
        <v>751</v>
      </c>
      <c r="Z20" s="13">
        <v>18</v>
      </c>
      <c r="AA20" s="13">
        <v>903</v>
      </c>
      <c r="AB20" s="13">
        <v>170</v>
      </c>
      <c r="AC20" s="13">
        <v>228</v>
      </c>
      <c r="AD20" s="13">
        <v>536</v>
      </c>
      <c r="AE20" s="13">
        <v>21</v>
      </c>
      <c r="AF20" s="13">
        <v>440</v>
      </c>
      <c r="AG20" s="13">
        <v>6</v>
      </c>
      <c r="AH20" s="13">
        <v>1239</v>
      </c>
      <c r="AI20" s="13">
        <v>24</v>
      </c>
      <c r="AJ20" s="13">
        <v>1648</v>
      </c>
      <c r="AK20" s="13">
        <v>264</v>
      </c>
      <c r="AL20" s="13">
        <v>797</v>
      </c>
      <c r="AM20" s="13">
        <v>484</v>
      </c>
      <c r="AN20" s="13">
        <v>126</v>
      </c>
      <c r="AO20" s="13">
        <v>2168</v>
      </c>
      <c r="AP20" s="13">
        <v>783</v>
      </c>
      <c r="AQ20" s="13">
        <v>1069</v>
      </c>
      <c r="AR20" s="13">
        <v>322</v>
      </c>
      <c r="AS20" s="13">
        <v>181</v>
      </c>
      <c r="AT20" s="13">
        <v>7</v>
      </c>
      <c r="AU20" s="13">
        <v>415</v>
      </c>
      <c r="AV20" s="13">
        <v>0</v>
      </c>
    </row>
    <row r="21" spans="1:48" x14ac:dyDescent="0.2">
      <c r="A21" s="14" t="s">
        <v>364</v>
      </c>
      <c r="B21" s="13">
        <v>1</v>
      </c>
      <c r="C21" s="13">
        <v>4</v>
      </c>
      <c r="D21" s="13">
        <v>1</v>
      </c>
      <c r="E21" s="13">
        <v>3</v>
      </c>
      <c r="F21" s="13">
        <v>1</v>
      </c>
      <c r="G21" s="13">
        <v>9</v>
      </c>
      <c r="H21" s="13">
        <v>5</v>
      </c>
      <c r="I21" s="13">
        <v>7</v>
      </c>
      <c r="J21" s="13">
        <v>24</v>
      </c>
      <c r="K21" s="13">
        <v>4</v>
      </c>
      <c r="L21" s="13">
        <v>1</v>
      </c>
      <c r="M21" s="13">
        <v>9</v>
      </c>
      <c r="N21" s="13">
        <v>1</v>
      </c>
      <c r="O21" s="13">
        <v>1</v>
      </c>
      <c r="P21" s="13">
        <v>2</v>
      </c>
      <c r="Q21" s="13">
        <v>1</v>
      </c>
      <c r="R21" s="13">
        <v>1</v>
      </c>
      <c r="S21" s="13">
        <v>12</v>
      </c>
      <c r="T21" s="13">
        <v>1</v>
      </c>
      <c r="U21" s="13">
        <v>16</v>
      </c>
      <c r="V21" s="13">
        <v>1</v>
      </c>
      <c r="W21" s="13">
        <v>18</v>
      </c>
      <c r="X21" s="13">
        <v>1</v>
      </c>
      <c r="Y21" s="13">
        <v>5</v>
      </c>
      <c r="Z21" s="13">
        <v>2</v>
      </c>
      <c r="AA21" s="13">
        <v>6</v>
      </c>
      <c r="AB21" s="13">
        <v>2</v>
      </c>
      <c r="AC21" s="13">
        <v>1</v>
      </c>
      <c r="AD21" s="13">
        <v>2</v>
      </c>
      <c r="AE21" s="13">
        <v>1</v>
      </c>
      <c r="AF21" s="13">
        <v>2</v>
      </c>
      <c r="AG21" s="13">
        <v>2</v>
      </c>
      <c r="AH21" s="13">
        <v>8</v>
      </c>
      <c r="AI21" s="13">
        <v>2</v>
      </c>
      <c r="AJ21" s="13">
        <v>7</v>
      </c>
      <c r="AK21" s="13">
        <v>1</v>
      </c>
      <c r="AL21" s="13">
        <v>14</v>
      </c>
      <c r="AM21" s="13">
        <v>2</v>
      </c>
      <c r="AN21" s="13">
        <v>2</v>
      </c>
      <c r="AO21" s="13">
        <v>13</v>
      </c>
      <c r="AP21" s="13">
        <v>5</v>
      </c>
      <c r="AQ21" s="13">
        <v>10</v>
      </c>
      <c r="AR21" s="13">
        <v>2</v>
      </c>
      <c r="AS21" s="13">
        <v>2</v>
      </c>
      <c r="AT21" s="13">
        <v>1</v>
      </c>
      <c r="AU21" s="13">
        <v>3</v>
      </c>
      <c r="AV21" s="13">
        <v>0</v>
      </c>
    </row>
    <row r="23" spans="1:48" x14ac:dyDescent="0.2">
      <c r="A23" s="182" t="s">
        <v>392</v>
      </c>
      <c r="B23" s="182"/>
      <c r="C23" s="182"/>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182"/>
      <c r="AM23" s="182"/>
      <c r="AN23" s="182"/>
      <c r="AO23" s="182"/>
      <c r="AP23" s="182"/>
      <c r="AQ23" s="182"/>
      <c r="AR23" s="182"/>
      <c r="AS23" s="182"/>
      <c r="AT23" s="182"/>
      <c r="AU23" s="182"/>
      <c r="AV23" s="182"/>
    </row>
    <row r="24" spans="1:48" ht="15" x14ac:dyDescent="0.25">
      <c r="A24" s="44" t="s">
        <v>375</v>
      </c>
      <c r="B24" s="45">
        <f>+B6/$B$19</f>
        <v>0</v>
      </c>
      <c r="C24" s="45">
        <f>+C6/$C$19</f>
        <v>0.14488076038021647</v>
      </c>
      <c r="D24" s="45">
        <f>+D6/$D$19</f>
        <v>0.28033684410607668</v>
      </c>
      <c r="E24" s="45">
        <f>+E6/$E$19</f>
        <v>6.7233617511815794E-2</v>
      </c>
      <c r="F24" s="45">
        <f>+F6/$F$19</f>
        <v>7.5312989045383416E-2</v>
      </c>
      <c r="G24" s="45">
        <f>+G6/$G$19</f>
        <v>0.39571826476787419</v>
      </c>
      <c r="H24" s="45">
        <f>+H6/$H$19</f>
        <v>0.19884875895349591</v>
      </c>
      <c r="I24" s="45">
        <f>+I6/$I$19</f>
        <v>0.6171041023983167</v>
      </c>
      <c r="J24" s="45">
        <f>+J6/$J$19</f>
        <v>0.14050032864877793</v>
      </c>
      <c r="K24" s="45">
        <f>+K6/$K$19</f>
        <v>0.20327806350336888</v>
      </c>
      <c r="L24" s="45">
        <f>+L6/$L$19</f>
        <v>0.24595160810729835</v>
      </c>
      <c r="M24" s="45">
        <f>+M6/$M$19</f>
        <v>0.15204743792098019</v>
      </c>
      <c r="N24" s="45">
        <f>+N6/$N$19</f>
        <v>0.74080959087225196</v>
      </c>
      <c r="O24" s="45">
        <f>+O6/$O$19</f>
        <v>0.13965400815357243</v>
      </c>
      <c r="P24" s="45">
        <f>+P6/$P$19</f>
        <v>9.6279421141293425E-2</v>
      </c>
      <c r="Q24" s="45">
        <f>+Q6/$Q$19</f>
        <v>0.14809291230492377</v>
      </c>
      <c r="R24" s="45">
        <f>+R6/$R$19</f>
        <v>9.0866609954210559E-2</v>
      </c>
      <c r="S24" s="45">
        <f>+S6/$S$19</f>
        <v>0.12099363295128863</v>
      </c>
      <c r="T24" s="45">
        <f>+T6/$T$19</f>
        <v>0.2060333454968587</v>
      </c>
      <c r="U24" s="45">
        <f>+U6/$U$19</f>
        <v>0.19944613849543844</v>
      </c>
      <c r="V24" s="45">
        <f>+V6/$V$19</f>
        <v>6.469686426724236E-2</v>
      </c>
      <c r="W24" s="45">
        <f>+W6/$W$19</f>
        <v>0.20267277783078683</v>
      </c>
      <c r="X24" s="45">
        <f>+X6/$X$19</f>
        <v>0.25936515407708999</v>
      </c>
      <c r="Y24" s="45">
        <f>+Y6/$Y$19</f>
        <v>0.17408255977828693</v>
      </c>
      <c r="Z24" s="45">
        <f>+Z6/$Z$19</f>
        <v>0.67034458805675745</v>
      </c>
      <c r="AA24" s="45">
        <f>+AA6/$AA$19</f>
        <v>0.21905647340022411</v>
      </c>
      <c r="AB24" s="45">
        <f>+AB6/$AB$19</f>
        <v>0.31294577240641974</v>
      </c>
      <c r="AC24" s="45">
        <f>+AC6/$AC$19</f>
        <v>0.13962609115239794</v>
      </c>
      <c r="AD24" s="45">
        <f>+AD6/$AD$19</f>
        <v>0.11883782183677526</v>
      </c>
      <c r="AE24" s="45">
        <f>+AE6/$AE$19</f>
        <v>6.2904189416833026E-2</v>
      </c>
      <c r="AF24" s="45">
        <f>+AF6/$AF$19</f>
        <v>0.21854311967893791</v>
      </c>
      <c r="AG24" s="45">
        <f>+AG6/$AG$19</f>
        <v>2.3378220583790731E-3</v>
      </c>
      <c r="AH24" s="45">
        <f>+AH6/$AH$19</f>
        <v>0.10368006787765942</v>
      </c>
      <c r="AI24" s="45">
        <f>+AI6/$AI$19</f>
        <v>8.6020950513442385E-2</v>
      </c>
      <c r="AJ24" s="45">
        <f>+AJ6/$AJ$19</f>
        <v>0.28425782239728276</v>
      </c>
      <c r="AK24" s="45">
        <f>+AK6/$AK$19</f>
        <v>0.24242763105102261</v>
      </c>
      <c r="AL24" s="45">
        <f>+AL6/$AL$19</f>
        <v>0.19740288945482179</v>
      </c>
      <c r="AM24" s="45">
        <f>+AM6/$AM$19</f>
        <v>0.11900060910104536</v>
      </c>
      <c r="AN24" s="45">
        <f>+AN6/$AN$19</f>
        <v>0.16396901503612343</v>
      </c>
      <c r="AO24" s="45">
        <f>+AO6/$AO$19</f>
        <v>0.21603183283202426</v>
      </c>
      <c r="AP24" s="45">
        <f>+AP6/$AP$19</f>
        <v>0.11451776512868148</v>
      </c>
      <c r="AQ24" s="45">
        <f>+AQ6/$AQ$19</f>
        <v>0.26868811985601365</v>
      </c>
      <c r="AR24" s="45">
        <f>+AR6/$AR$19</f>
        <v>0.37785452858394764</v>
      </c>
      <c r="AS24" s="45">
        <f>+AS6/$AS$19</f>
        <v>0</v>
      </c>
      <c r="AT24" s="45">
        <f>+AT6/$AT$19</f>
        <v>0</v>
      </c>
      <c r="AU24" s="45">
        <f>+AU6/$AU$19</f>
        <v>0.24238170680730944</v>
      </c>
      <c r="AV24" s="45">
        <f>+AV6/$AV$19</f>
        <v>8.9748196301346589E-2</v>
      </c>
    </row>
    <row r="25" spans="1:48" ht="15" x14ac:dyDescent="0.25">
      <c r="A25" s="10" t="s">
        <v>376</v>
      </c>
      <c r="B25" s="30">
        <f>+B7/$B$19</f>
        <v>2.704559043536835E-2</v>
      </c>
      <c r="C25" s="30">
        <f t="shared" ref="C25:C37" si="3">+C7/$C$19</f>
        <v>2.5201194533528346E-2</v>
      </c>
      <c r="D25" s="30">
        <f t="shared" ref="D25:D37" si="4">+D7/$D$19</f>
        <v>0</v>
      </c>
      <c r="E25" s="30">
        <f t="shared" ref="E25:E37" si="5">+E7/$E$19</f>
        <v>4.2961730190220385E-2</v>
      </c>
      <c r="F25" s="30">
        <f t="shared" ref="F25:F37" si="6">+F7/$F$19</f>
        <v>4.1079812206572773E-2</v>
      </c>
      <c r="G25" s="30">
        <f t="shared" ref="G25:G37" si="7">+G7/$G$19</f>
        <v>8.9553081609529808E-2</v>
      </c>
      <c r="H25" s="30">
        <f>+H7/$H$19</f>
        <v>1.531020752634654E-2</v>
      </c>
      <c r="I25" s="45">
        <f t="shared" ref="I25:I37" si="8">+I7/$I$19</f>
        <v>0.11502578039813044</v>
      </c>
      <c r="J25" s="45">
        <f t="shared" ref="J25:J37" si="9">+J7/$J$19</f>
        <v>6.4415393132456172E-2</v>
      </c>
      <c r="K25" s="45">
        <f t="shared" ref="K25:K37" si="10">+K7/$K$19</f>
        <v>1.8527154891153901E-2</v>
      </c>
      <c r="L25" s="45">
        <f t="shared" ref="L25:L37" si="11">+L7/$L$19</f>
        <v>0.17151637050629348</v>
      </c>
      <c r="M25" s="45">
        <f t="shared" ref="M25:M37" si="12">+M7/$M$19</f>
        <v>4.3760799559270973E-2</v>
      </c>
      <c r="N25" s="45">
        <f t="shared" ref="N25:N37" si="13">+N7/$N$19</f>
        <v>0.14311024263186739</v>
      </c>
      <c r="O25" s="45">
        <f t="shared" ref="O25:O37" si="14">+O7/$O$19</f>
        <v>7.302058403014329E-2</v>
      </c>
      <c r="P25" s="45">
        <f t="shared" ref="P25:P37" si="15">+P7/$P$19</f>
        <v>2.7274641562610866E-2</v>
      </c>
      <c r="Q25" s="45">
        <f t="shared" ref="Q25:Q37" si="16">+Q7/$Q$19</f>
        <v>1.1472041855054961E-2</v>
      </c>
      <c r="R25" s="45">
        <f t="shared" ref="R25:R37" si="17">+R7/$R$19</f>
        <v>1.7805697756166642E-2</v>
      </c>
      <c r="S25" s="45">
        <f t="shared" ref="S25:S37" si="18">+S7/$S$19</f>
        <v>4.0282940604585468E-2</v>
      </c>
      <c r="T25" s="45">
        <f t="shared" ref="T25:T37" si="19">+T7/$T$19</f>
        <v>2.8998564685054486E-2</v>
      </c>
      <c r="U25" s="45">
        <f t="shared" ref="U25:U37" si="20">+U7/$U$19</f>
        <v>6.8729789707016164E-3</v>
      </c>
      <c r="V25" s="45">
        <f t="shared" ref="V25:V37" si="21">+V7/$V$19</f>
        <v>3.5473033231228648E-2</v>
      </c>
      <c r="W25" s="45">
        <f t="shared" ref="W25:W37" si="22">+W7/$W$19</f>
        <v>0.12036616111882853</v>
      </c>
      <c r="X25" s="45">
        <f t="shared" ref="X25:X37" si="23">+X7/$X$19</f>
        <v>2.0473599932679429E-2</v>
      </c>
      <c r="Y25" s="45">
        <f t="shared" ref="Y25:Y37" si="24">+Y7/$Y$19</f>
        <v>0.13318478976886516</v>
      </c>
      <c r="Z25" s="45">
        <f t="shared" ref="Z25:Z37" si="25">+Z7/$Z$19</f>
        <v>0.19178011412083379</v>
      </c>
      <c r="AA25" s="45">
        <f t="shared" ref="AA25:AA37" si="26">+AA7/$AA$19</f>
        <v>2.6864983867062563E-2</v>
      </c>
      <c r="AB25" s="45">
        <f t="shared" ref="AB25:AB37" si="27">+AB7/$AB$19</f>
        <v>2.8143583432649399E-2</v>
      </c>
      <c r="AC25" s="45">
        <f t="shared" ref="AC25:AC37" si="28">+AC7/$AC$19</f>
        <v>9.6958811503803088E-3</v>
      </c>
      <c r="AD25" s="45">
        <f t="shared" ref="AD25:AD37" si="29">+AD7/$AD$19</f>
        <v>2.9678553286744375E-2</v>
      </c>
      <c r="AE25" s="45">
        <f t="shared" ref="AE25:AE37" si="30">+AE7/$AE$19</f>
        <v>7.0556049242932323E-2</v>
      </c>
      <c r="AF25" s="45">
        <f t="shared" ref="AF25:AF37" si="31">+AF7/$AF$19</f>
        <v>1.8233595897912212E-2</v>
      </c>
      <c r="AG25" s="45">
        <f t="shared" ref="AG25:AG37" si="32">+AG7/$AG$19</f>
        <v>0.95456789378729023</v>
      </c>
      <c r="AH25" s="45">
        <f t="shared" ref="AH25:AH37" si="33">+AH7/$AH$19</f>
        <v>5.3554185910154178E-2</v>
      </c>
      <c r="AI25" s="45">
        <f t="shared" ref="AI25:AI37" si="34">+AI7/$AI$19</f>
        <v>4.0868981887610296E-2</v>
      </c>
      <c r="AJ25" s="45">
        <f t="shared" ref="AJ25:AJ37" si="35">+AJ7/$AJ$19</f>
        <v>1.7364839297593776E-2</v>
      </c>
      <c r="AK25" s="45">
        <f t="shared" ref="AK25:AK37" si="36">+AK7/$AK$19</f>
        <v>8.8553759975564233E-3</v>
      </c>
      <c r="AL25" s="45">
        <f t="shared" ref="AL25:AL37" si="37">+AL7/$AL$19</f>
        <v>4.5763284687905387E-2</v>
      </c>
      <c r="AM25" s="45">
        <f t="shared" ref="AM25:AM37" si="38">+AM7/$AM$19</f>
        <v>1.7660441431082179E-2</v>
      </c>
      <c r="AN25" s="45">
        <f t="shared" ref="AN25:AN37" si="39">+AN7/$AN$19</f>
        <v>0.17306062455919918</v>
      </c>
      <c r="AO25" s="45">
        <f t="shared" ref="AO25:AO37" si="40">+AO7/$AO$19</f>
        <v>9.5022835252936505E-2</v>
      </c>
      <c r="AP25" s="45">
        <f t="shared" ref="AP25:AP37" si="41">+AP7/$AP$19</f>
        <v>3.1076246659979826E-2</v>
      </c>
      <c r="AQ25" s="45">
        <f t="shared" ref="AQ25:AQ37" si="42">+AQ7/$AQ$19</f>
        <v>6.42699465548906E-2</v>
      </c>
      <c r="AR25" s="45">
        <f t="shared" ref="AR25:AR37" si="43">+AR7/$AR$19</f>
        <v>0</v>
      </c>
      <c r="AS25" s="45">
        <f t="shared" ref="AS25:AS37" si="44">+AS7/$AS$19</f>
        <v>0</v>
      </c>
      <c r="AT25" s="45">
        <f t="shared" ref="AT25:AT37" si="45">+AT7/$AT$19</f>
        <v>0</v>
      </c>
      <c r="AU25" s="45">
        <f t="shared" ref="AU25:AU37" si="46">+AU7/$AU$19</f>
        <v>0.10936488850585983</v>
      </c>
      <c r="AV25" s="45">
        <f t="shared" ref="AV25:AV37" si="47">+AV7/$AV$19</f>
        <v>3.0529450764551741E-2</v>
      </c>
    </row>
    <row r="26" spans="1:48" ht="15" x14ac:dyDescent="0.25">
      <c r="A26" s="10" t="s">
        <v>377</v>
      </c>
      <c r="B26" s="30">
        <f t="shared" ref="B26:B37" si="48">+B8/$B$19</f>
        <v>8.8195707621784317E-2</v>
      </c>
      <c r="C26" s="30">
        <f t="shared" si="3"/>
        <v>7.6968419184971467E-3</v>
      </c>
      <c r="D26" s="30">
        <f t="shared" si="4"/>
        <v>6.2324984641076379E-2</v>
      </c>
      <c r="E26" s="30">
        <f t="shared" si="5"/>
        <v>2.1224122687968711E-2</v>
      </c>
      <c r="F26" s="30">
        <f t="shared" si="6"/>
        <v>2.5821596244131457E-2</v>
      </c>
      <c r="G26" s="30">
        <f t="shared" si="7"/>
        <v>2.1086809481195595E-2</v>
      </c>
      <c r="H26" s="30">
        <f t="shared" ref="H26:H37" si="49">+H8/$H$19</f>
        <v>0</v>
      </c>
      <c r="I26" s="45">
        <f t="shared" si="8"/>
        <v>1.4282596267823909E-2</v>
      </c>
      <c r="J26" s="45">
        <f t="shared" si="9"/>
        <v>3.7999212762965071E-2</v>
      </c>
      <c r="K26" s="45">
        <f t="shared" si="10"/>
        <v>3.5558511532055706E-2</v>
      </c>
      <c r="L26" s="45">
        <f t="shared" si="11"/>
        <v>8.6029152114917081E-4</v>
      </c>
      <c r="M26" s="45">
        <f t="shared" si="12"/>
        <v>1.0837370553683057E-2</v>
      </c>
      <c r="N26" s="45">
        <f t="shared" si="13"/>
        <v>8.745789968808159E-3</v>
      </c>
      <c r="O26" s="45">
        <f t="shared" si="14"/>
        <v>1.7617616040323442E-2</v>
      </c>
      <c r="P26" s="45">
        <f t="shared" si="15"/>
        <v>1.4467281036249377E-2</v>
      </c>
      <c r="Q26" s="45">
        <f t="shared" si="16"/>
        <v>9.9995138866760518E-3</v>
      </c>
      <c r="R26" s="45">
        <f t="shared" si="17"/>
        <v>5.1564710086931136E-2</v>
      </c>
      <c r="S26" s="45">
        <f t="shared" si="18"/>
        <v>6.9353738284343061E-2</v>
      </c>
      <c r="T26" s="45">
        <f t="shared" si="19"/>
        <v>5.1558634707536868E-2</v>
      </c>
      <c r="U26" s="45">
        <f t="shared" si="20"/>
        <v>6.3076088668924904E-2</v>
      </c>
      <c r="V26" s="45">
        <f t="shared" si="21"/>
        <v>2.7315546459208053E-2</v>
      </c>
      <c r="W26" s="45">
        <f t="shared" si="22"/>
        <v>6.4537791046944529E-2</v>
      </c>
      <c r="X26" s="45">
        <f t="shared" si="23"/>
        <v>7.1349662522455753E-2</v>
      </c>
      <c r="Y26" s="45">
        <f t="shared" si="24"/>
        <v>5.4973716187311866E-2</v>
      </c>
      <c r="Z26" s="45">
        <f t="shared" si="25"/>
        <v>2.984739444931871E-2</v>
      </c>
      <c r="AA26" s="45">
        <f t="shared" si="26"/>
        <v>0.10016373937810936</v>
      </c>
      <c r="AB26" s="45">
        <f t="shared" si="27"/>
        <v>6.4794277759266036E-2</v>
      </c>
      <c r="AC26" s="45">
        <f t="shared" si="28"/>
        <v>3.7288332843109846E-2</v>
      </c>
      <c r="AD26" s="45">
        <f t="shared" si="29"/>
        <v>2.1623327631422398E-2</v>
      </c>
      <c r="AE26" s="45">
        <f t="shared" si="30"/>
        <v>8.6050367290257928E-3</v>
      </c>
      <c r="AF26" s="45">
        <f t="shared" si="31"/>
        <v>0.10114371790007386</v>
      </c>
      <c r="AG26" s="45">
        <f t="shared" si="32"/>
        <v>0</v>
      </c>
      <c r="AH26" s="45">
        <f t="shared" si="33"/>
        <v>1.2920974232795991E-2</v>
      </c>
      <c r="AI26" s="45">
        <f t="shared" si="34"/>
        <v>3.1890190412301976E-2</v>
      </c>
      <c r="AJ26" s="45">
        <f t="shared" si="35"/>
        <v>0.10066660804333043</v>
      </c>
      <c r="AK26" s="45">
        <f t="shared" si="36"/>
        <v>0.12075564494627497</v>
      </c>
      <c r="AL26" s="45">
        <f t="shared" si="37"/>
        <v>6.2239990899659878E-3</v>
      </c>
      <c r="AM26" s="45">
        <f t="shared" si="38"/>
        <v>5.1123493419818901E-2</v>
      </c>
      <c r="AN26" s="45">
        <f t="shared" si="39"/>
        <v>0.11833316540921134</v>
      </c>
      <c r="AO26" s="45">
        <f t="shared" si="40"/>
        <v>5.186232740237532E-2</v>
      </c>
      <c r="AP26" s="45">
        <f t="shared" si="41"/>
        <v>4.9470085021275721E-2</v>
      </c>
      <c r="AQ26" s="45">
        <f t="shared" si="42"/>
        <v>6.3288259350197204E-2</v>
      </c>
      <c r="AR26" s="45">
        <f t="shared" si="43"/>
        <v>7.1292334656425593E-2</v>
      </c>
      <c r="AS26" s="45">
        <f t="shared" si="44"/>
        <v>1.8889767118233276E-2</v>
      </c>
      <c r="AT26" s="45">
        <f t="shared" si="45"/>
        <v>1.6926403992670947E-3</v>
      </c>
      <c r="AU26" s="45">
        <f t="shared" si="46"/>
        <v>1.7646057065596021E-2</v>
      </c>
      <c r="AV26" s="45">
        <f t="shared" si="47"/>
        <v>8.182981263182898E-3</v>
      </c>
    </row>
    <row r="27" spans="1:48" ht="15" x14ac:dyDescent="0.25">
      <c r="A27" s="10" t="s">
        <v>378</v>
      </c>
      <c r="B27" s="30">
        <f t="shared" si="48"/>
        <v>0</v>
      </c>
      <c r="C27" s="30">
        <f t="shared" si="3"/>
        <v>0.29705338612442106</v>
      </c>
      <c r="D27" s="30">
        <f t="shared" si="4"/>
        <v>0</v>
      </c>
      <c r="E27" s="30">
        <f t="shared" si="5"/>
        <v>0.17370638862991455</v>
      </c>
      <c r="F27" s="30">
        <f t="shared" si="6"/>
        <v>0.19757433489827855</v>
      </c>
      <c r="G27" s="30">
        <f t="shared" si="7"/>
        <v>3.577090261384714E-2</v>
      </c>
      <c r="H27" s="30">
        <f t="shared" si="49"/>
        <v>3.8350176364934756E-2</v>
      </c>
      <c r="I27" s="45">
        <f t="shared" si="8"/>
        <v>8.4927690686363147E-2</v>
      </c>
      <c r="J27" s="45">
        <f t="shared" si="9"/>
        <v>0.15916783515903277</v>
      </c>
      <c r="K27" s="45">
        <f t="shared" si="10"/>
        <v>0.14437027909076161</v>
      </c>
      <c r="L27" s="45">
        <f t="shared" si="11"/>
        <v>5.488002273257455E-2</v>
      </c>
      <c r="M27" s="45">
        <f t="shared" si="12"/>
        <v>0.18265922103221235</v>
      </c>
      <c r="N27" s="45">
        <f t="shared" si="13"/>
        <v>6.9963390183964719E-2</v>
      </c>
      <c r="O27" s="45">
        <f t="shared" si="14"/>
        <v>0.25249914203910134</v>
      </c>
      <c r="P27" s="45">
        <f t="shared" si="15"/>
        <v>7.0410401196817421E-2</v>
      </c>
      <c r="Q27" s="45">
        <f t="shared" si="16"/>
        <v>0.31126440866640043</v>
      </c>
      <c r="R27" s="45">
        <f t="shared" si="17"/>
        <v>0.22594208953520956</v>
      </c>
      <c r="S27" s="45">
        <f t="shared" si="18"/>
        <v>7.4176947151876199E-3</v>
      </c>
      <c r="T27" s="45">
        <f t="shared" si="19"/>
        <v>0.12596337418941617</v>
      </c>
      <c r="U27" s="45">
        <f t="shared" si="20"/>
        <v>3.5735136860389913E-2</v>
      </c>
      <c r="V27" s="45">
        <f t="shared" si="21"/>
        <v>1.3771453695947518E-2</v>
      </c>
      <c r="W27" s="45">
        <f t="shared" si="22"/>
        <v>3.7221515509085812E-2</v>
      </c>
      <c r="X27" s="45">
        <f t="shared" si="23"/>
        <v>0.20907596707353415</v>
      </c>
      <c r="Y27" s="45">
        <f t="shared" si="24"/>
        <v>0.10508643608296395</v>
      </c>
      <c r="Z27" s="45">
        <f t="shared" si="25"/>
        <v>1.7892658666597439E-2</v>
      </c>
      <c r="AA27" s="45">
        <f t="shared" si="26"/>
        <v>0.1801162409468082</v>
      </c>
      <c r="AB27" s="45">
        <f t="shared" si="27"/>
        <v>0.12732915762941582</v>
      </c>
      <c r="AC27" s="45">
        <f t="shared" si="28"/>
        <v>7.3660808698590347E-2</v>
      </c>
      <c r="AD27" s="45">
        <f t="shared" si="29"/>
        <v>0.2496624805948606</v>
      </c>
      <c r="AE27" s="45">
        <f t="shared" si="30"/>
        <v>0.63693705666763978</v>
      </c>
      <c r="AF27" s="45">
        <f t="shared" si="31"/>
        <v>0.14349168199723034</v>
      </c>
      <c r="AG27" s="45">
        <f t="shared" si="32"/>
        <v>4.5088326955309926E-4</v>
      </c>
      <c r="AH27" s="45">
        <f t="shared" si="33"/>
        <v>0.24752394230224981</v>
      </c>
      <c r="AI27" s="45">
        <f t="shared" si="34"/>
        <v>0.21724547190257495</v>
      </c>
      <c r="AJ27" s="45">
        <f t="shared" si="35"/>
        <v>9.6986049068870747E-2</v>
      </c>
      <c r="AK27" s="45">
        <f t="shared" si="36"/>
        <v>0.14033376561856911</v>
      </c>
      <c r="AL27" s="45">
        <f t="shared" si="37"/>
        <v>0.31894921504378998</v>
      </c>
      <c r="AM27" s="45">
        <f t="shared" si="38"/>
        <v>0.12756262183838035</v>
      </c>
      <c r="AN27" s="45">
        <f t="shared" si="39"/>
        <v>0.1555589798905925</v>
      </c>
      <c r="AO27" s="45">
        <f t="shared" si="40"/>
        <v>7.6828604621782509E-2</v>
      </c>
      <c r="AP27" s="45">
        <f t="shared" si="41"/>
        <v>0.20118230771223122</v>
      </c>
      <c r="AQ27" s="45">
        <f t="shared" si="42"/>
        <v>0.18683286104561997</v>
      </c>
      <c r="AR27" s="45">
        <f t="shared" si="43"/>
        <v>0</v>
      </c>
      <c r="AS27" s="45">
        <f t="shared" si="44"/>
        <v>8.3650628325791926E-3</v>
      </c>
      <c r="AT27" s="45">
        <f t="shared" si="45"/>
        <v>1.9342632241338458E-2</v>
      </c>
      <c r="AU27" s="45">
        <f t="shared" si="46"/>
        <v>4.8075881038513339E-2</v>
      </c>
      <c r="AV27" s="45">
        <f t="shared" si="47"/>
        <v>0.38811806464900978</v>
      </c>
    </row>
    <row r="28" spans="1:48" ht="15" x14ac:dyDescent="0.25">
      <c r="A28" s="10" t="s">
        <v>379</v>
      </c>
      <c r="B28" s="30">
        <f t="shared" si="48"/>
        <v>0</v>
      </c>
      <c r="C28" s="30">
        <f t="shared" si="3"/>
        <v>5.6362942729350565E-4</v>
      </c>
      <c r="D28" s="30">
        <f t="shared" si="4"/>
        <v>0</v>
      </c>
      <c r="E28" s="30">
        <f t="shared" si="5"/>
        <v>0</v>
      </c>
      <c r="F28" s="30">
        <f t="shared" si="6"/>
        <v>4.8904538341158063E-3</v>
      </c>
      <c r="G28" s="30">
        <f t="shared" si="7"/>
        <v>2.3745953649725086E-3</v>
      </c>
      <c r="H28" s="30">
        <f t="shared" si="49"/>
        <v>0</v>
      </c>
      <c r="I28" s="45">
        <f t="shared" si="8"/>
        <v>4.3318922611317804E-4</v>
      </c>
      <c r="J28" s="45">
        <f t="shared" si="9"/>
        <v>7.9576782734948007E-3</v>
      </c>
      <c r="K28" s="45">
        <f t="shared" si="10"/>
        <v>8.1605864051352752E-3</v>
      </c>
      <c r="L28" s="45">
        <f t="shared" si="11"/>
        <v>0</v>
      </c>
      <c r="M28" s="45">
        <f t="shared" si="12"/>
        <v>8.4838850392674066E-4</v>
      </c>
      <c r="N28" s="45">
        <f t="shared" si="13"/>
        <v>0</v>
      </c>
      <c r="O28" s="45">
        <f t="shared" si="14"/>
        <v>2.6093363258399525E-3</v>
      </c>
      <c r="P28" s="45">
        <f t="shared" si="15"/>
        <v>0</v>
      </c>
      <c r="Q28" s="45">
        <f t="shared" si="16"/>
        <v>0</v>
      </c>
      <c r="R28" s="45">
        <f t="shared" si="17"/>
        <v>0</v>
      </c>
      <c r="S28" s="45">
        <f t="shared" si="18"/>
        <v>4.3113334678193157E-5</v>
      </c>
      <c r="T28" s="45">
        <f t="shared" si="19"/>
        <v>0</v>
      </c>
      <c r="U28" s="45">
        <f t="shared" si="20"/>
        <v>6.9032682421806631E-5</v>
      </c>
      <c r="V28" s="45">
        <f t="shared" si="21"/>
        <v>0</v>
      </c>
      <c r="W28" s="45">
        <f t="shared" si="22"/>
        <v>2.710277218853111E-4</v>
      </c>
      <c r="X28" s="45">
        <f t="shared" si="23"/>
        <v>6.3271841767838997E-5</v>
      </c>
      <c r="Y28" s="45">
        <f t="shared" si="24"/>
        <v>0</v>
      </c>
      <c r="Z28" s="45">
        <f t="shared" si="25"/>
        <v>1.1215992543507339E-2</v>
      </c>
      <c r="AA28" s="45">
        <f t="shared" si="26"/>
        <v>3.8748194087732257E-4</v>
      </c>
      <c r="AB28" s="45">
        <f t="shared" si="27"/>
        <v>0</v>
      </c>
      <c r="AC28" s="45">
        <f t="shared" si="28"/>
        <v>2.9729724802310289E-3</v>
      </c>
      <c r="AD28" s="45">
        <f t="shared" si="29"/>
        <v>3.5622100806270629E-3</v>
      </c>
      <c r="AE28" s="45">
        <f t="shared" si="30"/>
        <v>0</v>
      </c>
      <c r="AF28" s="45">
        <f t="shared" si="31"/>
        <v>1.091591988768093E-2</v>
      </c>
      <c r="AG28" s="45">
        <f t="shared" si="32"/>
        <v>0</v>
      </c>
      <c r="AH28" s="45">
        <f t="shared" si="33"/>
        <v>1.9137190499389277E-3</v>
      </c>
      <c r="AI28" s="45">
        <f t="shared" si="34"/>
        <v>0</v>
      </c>
      <c r="AJ28" s="45">
        <f t="shared" si="35"/>
        <v>1.8014154405330284E-2</v>
      </c>
      <c r="AK28" s="45">
        <f t="shared" si="36"/>
        <v>0</v>
      </c>
      <c r="AL28" s="45">
        <f t="shared" si="37"/>
        <v>7.101225583326569E-4</v>
      </c>
      <c r="AM28" s="45">
        <f t="shared" si="38"/>
        <v>1.6903644284989511E-3</v>
      </c>
      <c r="AN28" s="45">
        <f t="shared" si="39"/>
        <v>2.9633668588903969E-2</v>
      </c>
      <c r="AO28" s="45">
        <f t="shared" si="40"/>
        <v>4.7961531622251559E-4</v>
      </c>
      <c r="AP28" s="45">
        <f t="shared" si="41"/>
        <v>9.9220463861434088E-4</v>
      </c>
      <c r="AQ28" s="45">
        <f t="shared" si="42"/>
        <v>1.2939516976148929E-2</v>
      </c>
      <c r="AR28" s="45">
        <f t="shared" si="43"/>
        <v>0</v>
      </c>
      <c r="AS28" s="45">
        <f t="shared" si="44"/>
        <v>0</v>
      </c>
      <c r="AT28" s="45">
        <f t="shared" si="45"/>
        <v>0</v>
      </c>
      <c r="AU28" s="45">
        <f t="shared" si="46"/>
        <v>0</v>
      </c>
      <c r="AV28" s="45">
        <f t="shared" si="47"/>
        <v>0</v>
      </c>
    </row>
    <row r="29" spans="1:48" ht="15" x14ac:dyDescent="0.25">
      <c r="A29" s="10" t="s">
        <v>380</v>
      </c>
      <c r="B29" s="30">
        <f t="shared" si="48"/>
        <v>0.82685107864482554</v>
      </c>
      <c r="C29" s="30">
        <f t="shared" si="3"/>
        <v>4.1930325660365593E-2</v>
      </c>
      <c r="D29" s="30">
        <f t="shared" si="4"/>
        <v>0.30793199306217905</v>
      </c>
      <c r="E29" s="30">
        <f t="shared" si="5"/>
        <v>0.18567974969059087</v>
      </c>
      <c r="F29" s="30">
        <f t="shared" si="6"/>
        <v>0.58000782472613455</v>
      </c>
      <c r="G29" s="30">
        <f t="shared" si="7"/>
        <v>0.15107871984955004</v>
      </c>
      <c r="H29" s="30">
        <f t="shared" si="49"/>
        <v>8.1246889268788813E-2</v>
      </c>
      <c r="I29" s="45">
        <f t="shared" si="8"/>
        <v>6.3458089273418339E-2</v>
      </c>
      <c r="J29" s="45">
        <f t="shared" si="9"/>
        <v>0.11349393377289922</v>
      </c>
      <c r="K29" s="45">
        <f t="shared" si="10"/>
        <v>3.8424027737181454E-2</v>
      </c>
      <c r="L29" s="45">
        <f t="shared" si="11"/>
        <v>2.1575218177316342E-2</v>
      </c>
      <c r="M29" s="45">
        <f t="shared" si="12"/>
        <v>3.1891844113894001E-2</v>
      </c>
      <c r="N29" s="45">
        <f t="shared" si="13"/>
        <v>3.7240821682514379E-2</v>
      </c>
      <c r="O29" s="45">
        <f t="shared" si="14"/>
        <v>6.0995492178980086E-2</v>
      </c>
      <c r="P29" s="45">
        <f t="shared" si="15"/>
        <v>5.9079834966221663E-2</v>
      </c>
      <c r="Q29" s="45">
        <f t="shared" si="16"/>
        <v>0.12833438270236677</v>
      </c>
      <c r="R29" s="45">
        <f t="shared" si="17"/>
        <v>0.3030961980841928</v>
      </c>
      <c r="S29" s="45">
        <f t="shared" si="18"/>
        <v>0.47199525305784468</v>
      </c>
      <c r="T29" s="45">
        <f t="shared" si="19"/>
        <v>0.36408826464305788</v>
      </c>
      <c r="U29" s="45">
        <f t="shared" si="20"/>
        <v>0.42857034917586584</v>
      </c>
      <c r="V29" s="45">
        <f t="shared" si="21"/>
        <v>0.23275828352381078</v>
      </c>
      <c r="W29" s="45">
        <f t="shared" si="22"/>
        <v>0.36986225658636845</v>
      </c>
      <c r="X29" s="45">
        <f t="shared" si="23"/>
        <v>0.34440573569191923</v>
      </c>
      <c r="Y29" s="45">
        <f t="shared" si="24"/>
        <v>0.28695992210648424</v>
      </c>
      <c r="Z29" s="45">
        <f t="shared" si="25"/>
        <v>7.8919252162985259E-2</v>
      </c>
      <c r="AA29" s="45">
        <f t="shared" si="26"/>
        <v>0.43386627033340269</v>
      </c>
      <c r="AB29" s="45">
        <f t="shared" si="27"/>
        <v>0.34241044689162864</v>
      </c>
      <c r="AC29" s="45">
        <f t="shared" si="28"/>
        <v>5.6881309601654932E-2</v>
      </c>
      <c r="AD29" s="45">
        <f t="shared" si="29"/>
        <v>0.48809794367860887</v>
      </c>
      <c r="AE29" s="45">
        <f t="shared" si="30"/>
        <v>9.2606471271668545E-2</v>
      </c>
      <c r="AF29" s="45">
        <f t="shared" si="31"/>
        <v>0.24339898046265787</v>
      </c>
      <c r="AG29" s="45">
        <f t="shared" si="32"/>
        <v>9.5531854518281234E-4</v>
      </c>
      <c r="AH29" s="45">
        <f t="shared" si="33"/>
        <v>3.9764299599393323E-2</v>
      </c>
      <c r="AI29" s="45">
        <f t="shared" si="34"/>
        <v>0.20831828267712471</v>
      </c>
      <c r="AJ29" s="45">
        <f t="shared" si="35"/>
        <v>0.16874461730107457</v>
      </c>
      <c r="AK29" s="45">
        <f t="shared" si="36"/>
        <v>0.21320877306060534</v>
      </c>
      <c r="AL29" s="45">
        <f t="shared" si="37"/>
        <v>9.7638681683672665E-2</v>
      </c>
      <c r="AM29" s="45">
        <f t="shared" si="38"/>
        <v>0.27721104406315461</v>
      </c>
      <c r="AN29" s="45">
        <f t="shared" si="39"/>
        <v>0.1417674705293166</v>
      </c>
      <c r="AO29" s="45">
        <f t="shared" si="40"/>
        <v>0.2938162653801476</v>
      </c>
      <c r="AP29" s="45">
        <f t="shared" si="41"/>
        <v>0.23659317410042538</v>
      </c>
      <c r="AQ29" s="45">
        <f t="shared" si="42"/>
        <v>0.233791062165363</v>
      </c>
      <c r="AR29" s="45">
        <f t="shared" si="43"/>
        <v>0</v>
      </c>
      <c r="AS29" s="45">
        <f t="shared" si="44"/>
        <v>1.6036907420961508E-2</v>
      </c>
      <c r="AT29" s="45">
        <f t="shared" si="45"/>
        <v>4.3569638217843204E-3</v>
      </c>
      <c r="AU29" s="45">
        <f t="shared" si="46"/>
        <v>0.32351001408835928</v>
      </c>
      <c r="AV29" s="45">
        <f t="shared" si="47"/>
        <v>0.28101767842672676</v>
      </c>
    </row>
    <row r="30" spans="1:48" ht="15" x14ac:dyDescent="0.25">
      <c r="A30" s="10" t="s">
        <v>381</v>
      </c>
      <c r="B30" s="30">
        <f t="shared" si="48"/>
        <v>0</v>
      </c>
      <c r="C30" s="30">
        <f t="shared" si="3"/>
        <v>0</v>
      </c>
      <c r="D30" s="30">
        <f t="shared" si="4"/>
        <v>0</v>
      </c>
      <c r="E30" s="30">
        <f t="shared" si="5"/>
        <v>0</v>
      </c>
      <c r="F30" s="30">
        <f t="shared" si="6"/>
        <v>0</v>
      </c>
      <c r="G30" s="30">
        <f t="shared" si="7"/>
        <v>1.1558230003326692E-2</v>
      </c>
      <c r="H30" s="30">
        <f t="shared" si="49"/>
        <v>0</v>
      </c>
      <c r="I30" s="45">
        <f t="shared" si="8"/>
        <v>3.8328137071719372E-2</v>
      </c>
      <c r="J30" s="45">
        <f t="shared" si="9"/>
        <v>4.0874981663643339E-2</v>
      </c>
      <c r="K30" s="45">
        <f t="shared" si="10"/>
        <v>0.17024974052602682</v>
      </c>
      <c r="L30" s="45">
        <f t="shared" si="11"/>
        <v>0</v>
      </c>
      <c r="M30" s="45">
        <f t="shared" si="12"/>
        <v>9.3943305965153677E-3</v>
      </c>
      <c r="N30" s="45">
        <f t="shared" si="13"/>
        <v>0</v>
      </c>
      <c r="O30" s="45">
        <f t="shared" si="14"/>
        <v>0</v>
      </c>
      <c r="P30" s="45">
        <f t="shared" si="15"/>
        <v>0</v>
      </c>
      <c r="Q30" s="45">
        <f t="shared" si="16"/>
        <v>0.14182274819632187</v>
      </c>
      <c r="R30" s="45">
        <f t="shared" si="17"/>
        <v>0</v>
      </c>
      <c r="S30" s="45">
        <f t="shared" si="18"/>
        <v>1.2024988310828246E-4</v>
      </c>
      <c r="T30" s="45">
        <f t="shared" si="19"/>
        <v>0</v>
      </c>
      <c r="U30" s="45">
        <f t="shared" si="20"/>
        <v>8.7770327433407843E-4</v>
      </c>
      <c r="V30" s="45">
        <f t="shared" si="21"/>
        <v>0</v>
      </c>
      <c r="W30" s="45">
        <f t="shared" si="22"/>
        <v>1.6129410785722709E-2</v>
      </c>
      <c r="X30" s="45">
        <f t="shared" si="23"/>
        <v>8.0467364772674091E-2</v>
      </c>
      <c r="Y30" s="45">
        <f t="shared" si="24"/>
        <v>0</v>
      </c>
      <c r="Z30" s="45">
        <f t="shared" si="25"/>
        <v>0</v>
      </c>
      <c r="AA30" s="45">
        <f t="shared" si="26"/>
        <v>1.8817451323075371E-2</v>
      </c>
      <c r="AB30" s="45">
        <f t="shared" si="27"/>
        <v>5.9374993611745391E-2</v>
      </c>
      <c r="AC30" s="45">
        <f t="shared" si="28"/>
        <v>0.45189427824112677</v>
      </c>
      <c r="AD30" s="45">
        <f t="shared" si="29"/>
        <v>0</v>
      </c>
      <c r="AE30" s="45">
        <f t="shared" si="30"/>
        <v>0</v>
      </c>
      <c r="AF30" s="45">
        <f t="shared" si="31"/>
        <v>0</v>
      </c>
      <c r="AG30" s="45">
        <f t="shared" si="32"/>
        <v>0</v>
      </c>
      <c r="AH30" s="45">
        <f t="shared" si="33"/>
        <v>0</v>
      </c>
      <c r="AI30" s="45">
        <f t="shared" si="34"/>
        <v>0</v>
      </c>
      <c r="AJ30" s="45">
        <f t="shared" si="35"/>
        <v>0</v>
      </c>
      <c r="AK30" s="45">
        <f t="shared" si="36"/>
        <v>0</v>
      </c>
      <c r="AL30" s="45">
        <f t="shared" si="37"/>
        <v>7.6197365517010188E-2</v>
      </c>
      <c r="AM30" s="45">
        <f t="shared" si="38"/>
        <v>6.0433290352217402E-2</v>
      </c>
      <c r="AN30" s="45">
        <f t="shared" si="39"/>
        <v>1.7780201153342383E-2</v>
      </c>
      <c r="AO30" s="45">
        <f t="shared" si="40"/>
        <v>7.0223074868529176E-2</v>
      </c>
      <c r="AP30" s="45">
        <f t="shared" si="41"/>
        <v>5.1431077346547123E-2</v>
      </c>
      <c r="AQ30" s="45">
        <f t="shared" si="42"/>
        <v>4.8246509983045222E-2</v>
      </c>
      <c r="AR30" s="45">
        <f t="shared" si="43"/>
        <v>0</v>
      </c>
      <c r="AS30" s="45">
        <f t="shared" si="44"/>
        <v>0</v>
      </c>
      <c r="AT30" s="45">
        <f t="shared" si="45"/>
        <v>0</v>
      </c>
      <c r="AU30" s="45">
        <f t="shared" si="46"/>
        <v>0</v>
      </c>
      <c r="AV30" s="45">
        <f t="shared" si="47"/>
        <v>0</v>
      </c>
    </row>
    <row r="31" spans="1:48" ht="15.75" thickBot="1" x14ac:dyDescent="0.3">
      <c r="A31" s="49" t="s">
        <v>382</v>
      </c>
      <c r="B31" s="50">
        <f t="shared" si="48"/>
        <v>0</v>
      </c>
      <c r="C31" s="50">
        <f t="shared" si="3"/>
        <v>0.40115087928459742</v>
      </c>
      <c r="D31" s="50">
        <f t="shared" si="4"/>
        <v>0</v>
      </c>
      <c r="E31" s="50">
        <f t="shared" si="5"/>
        <v>0.48757906598995476</v>
      </c>
      <c r="F31" s="50">
        <f t="shared" si="6"/>
        <v>3.912363067292645E-2</v>
      </c>
      <c r="G31" s="50">
        <f t="shared" si="7"/>
        <v>8.0715373860055506E-2</v>
      </c>
      <c r="H31" s="50">
        <f t="shared" si="49"/>
        <v>0.22913592001904309</v>
      </c>
      <c r="I31" s="59">
        <f t="shared" si="8"/>
        <v>5.2492744411507392E-3</v>
      </c>
      <c r="J31" s="59">
        <f t="shared" si="9"/>
        <v>0.15211298615774235</v>
      </c>
      <c r="K31" s="59">
        <f t="shared" si="10"/>
        <v>0.10662240680151819</v>
      </c>
      <c r="L31" s="59">
        <f t="shared" si="11"/>
        <v>0</v>
      </c>
      <c r="M31" s="59">
        <f t="shared" si="12"/>
        <v>0.42538650209786166</v>
      </c>
      <c r="N31" s="59">
        <f t="shared" si="13"/>
        <v>0</v>
      </c>
      <c r="O31" s="59">
        <f t="shared" si="14"/>
        <v>0.20159611648478573</v>
      </c>
      <c r="P31" s="59">
        <f t="shared" si="15"/>
        <v>0.61589051750444712</v>
      </c>
      <c r="Q31" s="59">
        <f t="shared" si="16"/>
        <v>0</v>
      </c>
      <c r="R31" s="59">
        <f t="shared" si="17"/>
        <v>0</v>
      </c>
      <c r="S31" s="59">
        <f t="shared" si="18"/>
        <v>0.11955185610873756</v>
      </c>
      <c r="T31" s="59">
        <f t="shared" si="19"/>
        <v>9.3038388455615614E-2</v>
      </c>
      <c r="U31" s="59">
        <f t="shared" si="20"/>
        <v>0.10985584949876621</v>
      </c>
      <c r="V31" s="59">
        <f t="shared" si="21"/>
        <v>0</v>
      </c>
      <c r="W31" s="59">
        <f t="shared" si="22"/>
        <v>6.9253337361526335E-2</v>
      </c>
      <c r="X31" s="59">
        <f t="shared" si="23"/>
        <v>0</v>
      </c>
      <c r="Y31" s="59">
        <f t="shared" si="24"/>
        <v>0</v>
      </c>
      <c r="Z31" s="59">
        <f t="shared" si="25"/>
        <v>0</v>
      </c>
      <c r="AA31" s="59">
        <f t="shared" si="26"/>
        <v>4.2770340310094614E-3</v>
      </c>
      <c r="AB31" s="59">
        <f t="shared" si="27"/>
        <v>0</v>
      </c>
      <c r="AC31" s="59">
        <f t="shared" si="28"/>
        <v>0.15226604793170256</v>
      </c>
      <c r="AD31" s="59">
        <f t="shared" si="29"/>
        <v>2.6716575604702971E-2</v>
      </c>
      <c r="AE31" s="59">
        <f t="shared" si="30"/>
        <v>1.7893318157788843E-2</v>
      </c>
      <c r="AF31" s="59">
        <f t="shared" si="31"/>
        <v>0</v>
      </c>
      <c r="AG31" s="59">
        <f t="shared" si="32"/>
        <v>2.6939121217735688E-3</v>
      </c>
      <c r="AH31" s="59">
        <f t="shared" si="33"/>
        <v>0.35581729025062009</v>
      </c>
      <c r="AI31" s="59">
        <f t="shared" si="34"/>
        <v>0.28190309097476651</v>
      </c>
      <c r="AJ31" s="59">
        <f t="shared" si="35"/>
        <v>0</v>
      </c>
      <c r="AK31" s="59">
        <f t="shared" si="36"/>
        <v>0</v>
      </c>
      <c r="AL31" s="59">
        <f t="shared" si="37"/>
        <v>0.15461718109264164</v>
      </c>
      <c r="AM31" s="59">
        <f t="shared" si="38"/>
        <v>0</v>
      </c>
      <c r="AN31" s="59">
        <f t="shared" si="39"/>
        <v>8.8901005766711907E-2</v>
      </c>
      <c r="AO31" s="59">
        <f t="shared" si="40"/>
        <v>7.1623864980423696E-2</v>
      </c>
      <c r="AP31" s="59">
        <f t="shared" si="41"/>
        <v>2.4947923892067722E-2</v>
      </c>
      <c r="AQ31" s="59">
        <f t="shared" si="42"/>
        <v>1.0185869153460061E-2</v>
      </c>
      <c r="AR31" s="59">
        <f t="shared" si="43"/>
        <v>0.45736893654312077</v>
      </c>
      <c r="AS31" s="59">
        <f t="shared" si="44"/>
        <v>0</v>
      </c>
      <c r="AT31" s="59">
        <f t="shared" si="45"/>
        <v>0</v>
      </c>
      <c r="AU31" s="59">
        <f t="shared" si="46"/>
        <v>0</v>
      </c>
      <c r="AV31" s="59">
        <f t="shared" si="47"/>
        <v>0.11421746013371199</v>
      </c>
    </row>
    <row r="32" spans="1:48" ht="15.75" thickBot="1" x14ac:dyDescent="0.3">
      <c r="A32" s="48" t="s">
        <v>367</v>
      </c>
      <c r="B32" s="47">
        <f t="shared" si="48"/>
        <v>0.94209237670197821</v>
      </c>
      <c r="C32" s="47">
        <f t="shared" si="3"/>
        <v>0.91847701732891951</v>
      </c>
      <c r="D32" s="47">
        <f t="shared" si="4"/>
        <v>0.65059382180933212</v>
      </c>
      <c r="E32" s="47">
        <f t="shared" si="5"/>
        <v>0.97838467470046508</v>
      </c>
      <c r="F32" s="47">
        <f t="shared" si="6"/>
        <v>0.96381064162754304</v>
      </c>
      <c r="G32" s="47">
        <f t="shared" si="7"/>
        <v>0.78785597755035153</v>
      </c>
      <c r="H32" s="58">
        <f t="shared" si="49"/>
        <v>0.56289195213260912</v>
      </c>
      <c r="I32" s="60">
        <f t="shared" si="8"/>
        <v>0.93880885976303585</v>
      </c>
      <c r="J32" s="61">
        <f t="shared" si="9"/>
        <v>0.71652234957101169</v>
      </c>
      <c r="K32" s="61">
        <f t="shared" si="10"/>
        <v>0.72519077048720182</v>
      </c>
      <c r="L32" s="61">
        <f t="shared" si="11"/>
        <v>0.49478351104463192</v>
      </c>
      <c r="M32" s="61">
        <f t="shared" si="12"/>
        <v>0.85682589437834444</v>
      </c>
      <c r="N32" s="61">
        <f t="shared" si="13"/>
        <v>0.99986983533940665</v>
      </c>
      <c r="O32" s="61">
        <f t="shared" si="14"/>
        <v>0.74799229525274624</v>
      </c>
      <c r="P32" s="61">
        <f t="shared" si="15"/>
        <v>0.88340209740763986</v>
      </c>
      <c r="Q32" s="61">
        <f t="shared" si="16"/>
        <v>0.75098600761174383</v>
      </c>
      <c r="R32" s="61">
        <f t="shared" si="17"/>
        <v>0.68927530541671067</v>
      </c>
      <c r="S32" s="61">
        <f t="shared" si="18"/>
        <v>0.82975847893977339</v>
      </c>
      <c r="T32" s="61">
        <f t="shared" si="19"/>
        <v>0.86968057217753969</v>
      </c>
      <c r="U32" s="61">
        <f t="shared" si="20"/>
        <v>0.84450327762684274</v>
      </c>
      <c r="V32" s="61">
        <f t="shared" si="21"/>
        <v>0.37401518117743737</v>
      </c>
      <c r="W32" s="61">
        <f t="shared" si="22"/>
        <v>0.88031427796114836</v>
      </c>
      <c r="X32" s="61">
        <f t="shared" si="23"/>
        <v>0.98520075591212053</v>
      </c>
      <c r="Y32" s="61">
        <f t="shared" si="24"/>
        <v>0.75428742392391213</v>
      </c>
      <c r="Z32" s="61">
        <f t="shared" si="25"/>
        <v>1</v>
      </c>
      <c r="AA32" s="61">
        <f t="shared" si="26"/>
        <v>0.98354967522056913</v>
      </c>
      <c r="AB32" s="61">
        <f t="shared" si="27"/>
        <v>0.93499823173112506</v>
      </c>
      <c r="AC32" s="61">
        <f t="shared" si="28"/>
        <v>0.92428572209919369</v>
      </c>
      <c r="AD32" s="61">
        <f t="shared" si="29"/>
        <v>0.93817891271374154</v>
      </c>
      <c r="AE32" s="61">
        <f t="shared" si="30"/>
        <v>0.88950212148588836</v>
      </c>
      <c r="AF32" s="61">
        <f t="shared" si="31"/>
        <v>0.73572701582449307</v>
      </c>
      <c r="AG32" s="61">
        <f t="shared" si="32"/>
        <v>0.96100582978217874</v>
      </c>
      <c r="AH32" s="61">
        <f t="shared" si="33"/>
        <v>0.81517447922281172</v>
      </c>
      <c r="AI32" s="61">
        <f t="shared" si="34"/>
        <v>0.86624696836782089</v>
      </c>
      <c r="AJ32" s="61">
        <f t="shared" si="35"/>
        <v>0.68603409051348252</v>
      </c>
      <c r="AK32" s="61">
        <f t="shared" si="36"/>
        <v>0.72558119067402849</v>
      </c>
      <c r="AL32" s="61">
        <f t="shared" si="37"/>
        <v>0.89750273912814027</v>
      </c>
      <c r="AM32" s="61">
        <f t="shared" si="38"/>
        <v>0.65468186463419775</v>
      </c>
      <c r="AN32" s="61">
        <f t="shared" si="39"/>
        <v>0.88900413093340125</v>
      </c>
      <c r="AO32" s="61">
        <f t="shared" si="40"/>
        <v>0.87588842065444172</v>
      </c>
      <c r="AP32" s="61">
        <f t="shared" si="41"/>
        <v>0.71021078449982278</v>
      </c>
      <c r="AQ32" s="61">
        <f t="shared" si="42"/>
        <v>0.88824214508473853</v>
      </c>
      <c r="AR32" s="61">
        <f t="shared" si="43"/>
        <v>0.90651579978349395</v>
      </c>
      <c r="AS32" s="61">
        <f t="shared" si="44"/>
        <v>4.3291737371773976E-2</v>
      </c>
      <c r="AT32" s="61">
        <f t="shared" si="45"/>
        <v>2.5392236462389872E-2</v>
      </c>
      <c r="AU32" s="61">
        <f t="shared" si="46"/>
        <v>0.74097854750563796</v>
      </c>
      <c r="AV32" s="61">
        <f t="shared" si="47"/>
        <v>0.9118138315385298</v>
      </c>
    </row>
    <row r="33" spans="1:48" ht="15" x14ac:dyDescent="0.25">
      <c r="A33" s="8" t="s">
        <v>383</v>
      </c>
      <c r="B33" s="30">
        <f t="shared" si="48"/>
        <v>3.7491453843184648E-2</v>
      </c>
      <c r="C33" s="30">
        <f t="shared" si="3"/>
        <v>6.8093026139405766E-2</v>
      </c>
      <c r="D33" s="30">
        <f t="shared" si="4"/>
        <v>0.34940617819066788</v>
      </c>
      <c r="E33" s="30">
        <f t="shared" si="5"/>
        <v>2.1276475540671889E-2</v>
      </c>
      <c r="F33" s="30">
        <f t="shared" si="6"/>
        <v>2.9342723004694836E-2</v>
      </c>
      <c r="G33" s="30">
        <f t="shared" si="7"/>
        <v>0.18645827579137833</v>
      </c>
      <c r="H33" s="30">
        <f t="shared" si="49"/>
        <v>0.33230832485771788</v>
      </c>
      <c r="I33" s="30">
        <f t="shared" si="8"/>
        <v>3.9653366428679712E-2</v>
      </c>
      <c r="J33" s="30">
        <f t="shared" si="9"/>
        <v>0.20330503061992222</v>
      </c>
      <c r="K33" s="30">
        <f t="shared" si="10"/>
        <v>0.25597213226560367</v>
      </c>
      <c r="L33" s="30">
        <f t="shared" si="11"/>
        <v>0.33678175409399269</v>
      </c>
      <c r="M33" s="30">
        <f t="shared" si="12"/>
        <v>0.11670050607761108</v>
      </c>
      <c r="N33" s="30">
        <f t="shared" si="13"/>
        <v>1.3016466059334979E-4</v>
      </c>
      <c r="O33" s="30">
        <f t="shared" si="14"/>
        <v>0.23404758207515305</v>
      </c>
      <c r="P33" s="30">
        <f t="shared" si="15"/>
        <v>6.0108349935122769E-2</v>
      </c>
      <c r="Q33" s="30">
        <f t="shared" si="16"/>
        <v>0.12797875242853146</v>
      </c>
      <c r="R33" s="30">
        <f t="shared" si="17"/>
        <v>0.27822912838995351</v>
      </c>
      <c r="S33" s="30">
        <f t="shared" si="18"/>
        <v>0.16953385614211006</v>
      </c>
      <c r="T33" s="30">
        <f t="shared" si="19"/>
        <v>0.13031942782246028</v>
      </c>
      <c r="U33" s="30">
        <f t="shared" si="20"/>
        <v>0.15403486075755699</v>
      </c>
      <c r="V33" s="30">
        <f t="shared" si="21"/>
        <v>0.50889178951964953</v>
      </c>
      <c r="W33" s="30">
        <f t="shared" si="22"/>
        <v>0.11457687277655303</v>
      </c>
      <c r="X33" s="30">
        <f t="shared" si="23"/>
        <v>2.7145855946365005E-3</v>
      </c>
      <c r="Y33" s="30">
        <f t="shared" si="24"/>
        <v>0.21135964601491208</v>
      </c>
      <c r="Z33" s="30">
        <f t="shared" si="25"/>
        <v>0</v>
      </c>
      <c r="AA33" s="30">
        <f t="shared" si="26"/>
        <v>1.1168772120228859E-2</v>
      </c>
      <c r="AB33" s="30">
        <f t="shared" si="27"/>
        <v>6.5001768268874993E-2</v>
      </c>
      <c r="AC33" s="30">
        <f t="shared" si="28"/>
        <v>7.5714277900806315E-2</v>
      </c>
      <c r="AD33" s="30">
        <f t="shared" si="29"/>
        <v>4.5065875951021038E-2</v>
      </c>
      <c r="AE33" s="30">
        <f t="shared" si="30"/>
        <v>0.10646196366154065</v>
      </c>
      <c r="AF33" s="30">
        <f t="shared" si="31"/>
        <v>0.22478835443704615</v>
      </c>
      <c r="AG33" s="30">
        <f t="shared" si="32"/>
        <v>3.7761858537759395E-2</v>
      </c>
      <c r="AH33" s="30">
        <f t="shared" si="33"/>
        <v>0.17165334800801674</v>
      </c>
      <c r="AI33" s="30">
        <f t="shared" si="34"/>
        <v>9.51029464884669E-2</v>
      </c>
      <c r="AJ33" s="30">
        <f t="shared" si="35"/>
        <v>0.26706724049237152</v>
      </c>
      <c r="AK33" s="30">
        <f t="shared" si="36"/>
        <v>0.23341849611331569</v>
      </c>
      <c r="AL33" s="30">
        <f t="shared" si="37"/>
        <v>9.7609470772292928E-2</v>
      </c>
      <c r="AM33" s="30">
        <f t="shared" si="38"/>
        <v>0.28328606379715626</v>
      </c>
      <c r="AN33" s="30">
        <f t="shared" si="39"/>
        <v>6.2289971373876145E-2</v>
      </c>
      <c r="AO33" s="30">
        <f t="shared" si="40"/>
        <v>0.11912380996941883</v>
      </c>
      <c r="AP33" s="30">
        <f t="shared" si="41"/>
        <v>0.2358977615877545</v>
      </c>
      <c r="AQ33" s="30">
        <f t="shared" si="42"/>
        <v>8.1627470866447532E-2</v>
      </c>
      <c r="AR33" s="30">
        <f t="shared" si="43"/>
        <v>9.3484200216506011E-2</v>
      </c>
      <c r="AS33" s="30">
        <f t="shared" si="44"/>
        <v>0.41829270495307014</v>
      </c>
      <c r="AT33" s="30">
        <f t="shared" si="45"/>
        <v>0.41829268571263228</v>
      </c>
      <c r="AU33" s="30">
        <f t="shared" si="46"/>
        <v>0.25902145249436209</v>
      </c>
      <c r="AV33" s="30">
        <f t="shared" si="47"/>
        <v>7.1814192353430228E-2</v>
      </c>
    </row>
    <row r="34" spans="1:48" ht="15" x14ac:dyDescent="0.25">
      <c r="A34" s="10" t="s">
        <v>384</v>
      </c>
      <c r="B34" s="30">
        <f t="shared" si="48"/>
        <v>5.4676482237869502E-3</v>
      </c>
      <c r="C34" s="30">
        <f t="shared" si="3"/>
        <v>2.5577514755998104E-3</v>
      </c>
      <c r="D34" s="30">
        <f t="shared" si="4"/>
        <v>0</v>
      </c>
      <c r="E34" s="30">
        <f t="shared" si="5"/>
        <v>0</v>
      </c>
      <c r="F34" s="30">
        <f t="shared" si="6"/>
        <v>0</v>
      </c>
      <c r="G34" s="30">
        <f t="shared" si="7"/>
        <v>0</v>
      </c>
      <c r="H34" s="30">
        <f t="shared" si="49"/>
        <v>0</v>
      </c>
      <c r="I34" s="45">
        <f t="shared" si="8"/>
        <v>5.7681243595995683E-3</v>
      </c>
      <c r="J34" s="45">
        <f t="shared" si="9"/>
        <v>6.2172841687221675E-2</v>
      </c>
      <c r="K34" s="45">
        <f t="shared" si="10"/>
        <v>0</v>
      </c>
      <c r="L34" s="45">
        <f t="shared" si="11"/>
        <v>9.1746213718611275E-2</v>
      </c>
      <c r="M34" s="45">
        <f t="shared" si="12"/>
        <v>4.9817242942015545E-3</v>
      </c>
      <c r="N34" s="45">
        <f t="shared" si="13"/>
        <v>0</v>
      </c>
      <c r="O34" s="45">
        <f t="shared" si="14"/>
        <v>0</v>
      </c>
      <c r="P34" s="45">
        <f t="shared" si="15"/>
        <v>0</v>
      </c>
      <c r="Q34" s="45">
        <f t="shared" si="16"/>
        <v>0</v>
      </c>
      <c r="R34" s="45">
        <f t="shared" si="17"/>
        <v>2.6109542290210053E-2</v>
      </c>
      <c r="S34" s="45">
        <f t="shared" si="18"/>
        <v>4.0241879021087865E-4</v>
      </c>
      <c r="T34" s="45">
        <f t="shared" si="19"/>
        <v>0</v>
      </c>
      <c r="U34" s="45">
        <f t="shared" si="20"/>
        <v>9.7185723358513562E-4</v>
      </c>
      <c r="V34" s="45">
        <f t="shared" si="21"/>
        <v>0.10643414247751211</v>
      </c>
      <c r="W34" s="45">
        <f t="shared" si="22"/>
        <v>2.2616059473519953E-3</v>
      </c>
      <c r="X34" s="45">
        <f t="shared" si="23"/>
        <v>1.0283945637736243E-2</v>
      </c>
      <c r="Y34" s="45">
        <f t="shared" si="24"/>
        <v>1.1143391779714618E-2</v>
      </c>
      <c r="Z34" s="45">
        <f t="shared" si="25"/>
        <v>0</v>
      </c>
      <c r="AA34" s="45">
        <f t="shared" si="26"/>
        <v>1.2199799274411657E-3</v>
      </c>
      <c r="AB34" s="45">
        <f t="shared" si="27"/>
        <v>0</v>
      </c>
      <c r="AC34" s="45">
        <f t="shared" si="28"/>
        <v>0</v>
      </c>
      <c r="AD34" s="45">
        <f t="shared" si="29"/>
        <v>1.143041970671612E-2</v>
      </c>
      <c r="AE34" s="45">
        <f t="shared" si="30"/>
        <v>3.6532386439848824E-3</v>
      </c>
      <c r="AF34" s="45">
        <f t="shared" si="31"/>
        <v>0</v>
      </c>
      <c r="AG34" s="45">
        <f t="shared" si="32"/>
        <v>0</v>
      </c>
      <c r="AH34" s="45">
        <f t="shared" si="33"/>
        <v>0</v>
      </c>
      <c r="AI34" s="45">
        <f t="shared" si="34"/>
        <v>3.5605552402084732E-2</v>
      </c>
      <c r="AJ34" s="45">
        <f t="shared" si="35"/>
        <v>0</v>
      </c>
      <c r="AK34" s="45">
        <f t="shared" si="36"/>
        <v>0</v>
      </c>
      <c r="AL34" s="45">
        <f t="shared" si="37"/>
        <v>0</v>
      </c>
      <c r="AM34" s="45">
        <f t="shared" si="38"/>
        <v>2.1111820194534371E-2</v>
      </c>
      <c r="AN34" s="45">
        <f t="shared" si="39"/>
        <v>3.0925696539380182E-2</v>
      </c>
      <c r="AO34" s="45">
        <f t="shared" si="40"/>
        <v>2.8696308087575563E-3</v>
      </c>
      <c r="AP34" s="45">
        <f t="shared" si="41"/>
        <v>2.232735408666614E-2</v>
      </c>
      <c r="AQ34" s="45">
        <f t="shared" si="42"/>
        <v>1.4826547156599304E-2</v>
      </c>
      <c r="AR34" s="45">
        <f t="shared" si="43"/>
        <v>0</v>
      </c>
      <c r="AS34" s="45">
        <f t="shared" si="44"/>
        <v>0.52866835871549933</v>
      </c>
      <c r="AT34" s="45">
        <f t="shared" si="45"/>
        <v>0.54656820481751822</v>
      </c>
      <c r="AU34" s="45">
        <f t="shared" si="46"/>
        <v>0</v>
      </c>
      <c r="AV34" s="45">
        <f t="shared" si="47"/>
        <v>1.4967804787111691E-2</v>
      </c>
    </row>
    <row r="35" spans="1:48" ht="15.75" thickBot="1" x14ac:dyDescent="0.3">
      <c r="A35" s="49" t="s">
        <v>385</v>
      </c>
      <c r="B35" s="50">
        <f t="shared" si="48"/>
        <v>1.4948521231050237E-2</v>
      </c>
      <c r="C35" s="50">
        <f t="shared" si="3"/>
        <v>1.0872205056074915E-2</v>
      </c>
      <c r="D35" s="50">
        <f t="shared" si="4"/>
        <v>0</v>
      </c>
      <c r="E35" s="50">
        <f t="shared" si="5"/>
        <v>3.3884975886301155E-4</v>
      </c>
      <c r="F35" s="50">
        <f t="shared" si="6"/>
        <v>6.8466353677621283E-3</v>
      </c>
      <c r="G35" s="50">
        <f t="shared" si="7"/>
        <v>2.5685746658270146E-2</v>
      </c>
      <c r="H35" s="50">
        <f t="shared" si="49"/>
        <v>0.10479972300967302</v>
      </c>
      <c r="I35" s="59">
        <f t="shared" si="8"/>
        <v>1.576964944868486E-2</v>
      </c>
      <c r="J35" s="59">
        <f t="shared" si="9"/>
        <v>1.7999778121844456E-2</v>
      </c>
      <c r="K35" s="59">
        <f t="shared" si="10"/>
        <v>1.8837097247194502E-2</v>
      </c>
      <c r="L35" s="59">
        <f t="shared" si="11"/>
        <v>7.6688521142764116E-2</v>
      </c>
      <c r="M35" s="59">
        <f t="shared" si="12"/>
        <v>2.1491875249842991E-2</v>
      </c>
      <c r="N35" s="59">
        <f t="shared" si="13"/>
        <v>0</v>
      </c>
      <c r="O35" s="59">
        <f t="shared" si="14"/>
        <v>1.7960122672100686E-2</v>
      </c>
      <c r="P35" s="59">
        <f t="shared" si="15"/>
        <v>5.6489552657237346E-2</v>
      </c>
      <c r="Q35" s="59">
        <f t="shared" si="16"/>
        <v>0.12103523995972469</v>
      </c>
      <c r="R35" s="59">
        <f t="shared" si="17"/>
        <v>6.3860239031257289E-3</v>
      </c>
      <c r="S35" s="59">
        <f t="shared" si="18"/>
        <v>3.0524612790562409E-4</v>
      </c>
      <c r="T35" s="59">
        <f t="shared" si="19"/>
        <v>0</v>
      </c>
      <c r="U35" s="59">
        <f t="shared" si="20"/>
        <v>4.9000438201500594E-4</v>
      </c>
      <c r="V35" s="59">
        <f t="shared" si="21"/>
        <v>1.0658886825400987E-2</v>
      </c>
      <c r="W35" s="59">
        <f t="shared" si="22"/>
        <v>2.8472433149465E-3</v>
      </c>
      <c r="X35" s="59">
        <f t="shared" si="23"/>
        <v>1.8007128555067803E-3</v>
      </c>
      <c r="Y35" s="59">
        <f t="shared" si="24"/>
        <v>2.3209538281461186E-2</v>
      </c>
      <c r="Z35" s="59">
        <f t="shared" si="25"/>
        <v>0</v>
      </c>
      <c r="AA35" s="59">
        <f t="shared" si="26"/>
        <v>4.0615727317608614E-3</v>
      </c>
      <c r="AB35" s="59">
        <f t="shared" si="27"/>
        <v>0</v>
      </c>
      <c r="AC35" s="59">
        <f t="shared" si="28"/>
        <v>0</v>
      </c>
      <c r="AD35" s="59">
        <f t="shared" si="29"/>
        <v>5.3247916285213337E-3</v>
      </c>
      <c r="AE35" s="59">
        <f t="shared" si="30"/>
        <v>3.8267620858614947E-4</v>
      </c>
      <c r="AF35" s="59">
        <f t="shared" si="31"/>
        <v>3.9484629738460786E-2</v>
      </c>
      <c r="AG35" s="59">
        <f t="shared" si="32"/>
        <v>1.2323116800618495E-3</v>
      </c>
      <c r="AH35" s="59">
        <f t="shared" si="33"/>
        <v>1.3172172769171533E-2</v>
      </c>
      <c r="AI35" s="59">
        <f t="shared" si="34"/>
        <v>3.044532741627535E-3</v>
      </c>
      <c r="AJ35" s="59">
        <f t="shared" si="35"/>
        <v>4.6898668994145916E-2</v>
      </c>
      <c r="AK35" s="59">
        <f t="shared" si="36"/>
        <v>4.1000313212655862E-2</v>
      </c>
      <c r="AL35" s="59">
        <f t="shared" si="37"/>
        <v>4.8877900995667866E-3</v>
      </c>
      <c r="AM35" s="59">
        <f t="shared" si="38"/>
        <v>4.0920251374111608E-2</v>
      </c>
      <c r="AN35" s="59">
        <f t="shared" si="39"/>
        <v>1.7780201153342383E-2</v>
      </c>
      <c r="AO35" s="59">
        <f t="shared" si="40"/>
        <v>2.1181385673819937E-3</v>
      </c>
      <c r="AP35" s="59">
        <f t="shared" si="41"/>
        <v>3.1564099825756593E-2</v>
      </c>
      <c r="AQ35" s="59">
        <f t="shared" si="42"/>
        <v>1.5303836892214536E-2</v>
      </c>
      <c r="AR35" s="59">
        <f t="shared" si="43"/>
        <v>0</v>
      </c>
      <c r="AS35" s="59">
        <f t="shared" si="44"/>
        <v>9.7471989596565906E-3</v>
      </c>
      <c r="AT35" s="59">
        <f t="shared" si="45"/>
        <v>9.7468730074596766E-3</v>
      </c>
      <c r="AU35" s="59">
        <f t="shared" si="46"/>
        <v>0</v>
      </c>
      <c r="AV35" s="59">
        <f t="shared" si="47"/>
        <v>1.4041713209283165E-3</v>
      </c>
    </row>
    <row r="36" spans="1:48" ht="15.75" thickBot="1" x14ac:dyDescent="0.3">
      <c r="A36" s="48" t="s">
        <v>368</v>
      </c>
      <c r="B36" s="47">
        <f t="shared" si="48"/>
        <v>5.7907623298021835E-2</v>
      </c>
      <c r="C36" s="47">
        <f t="shared" si="3"/>
        <v>8.1522982671080504E-2</v>
      </c>
      <c r="D36" s="47">
        <f t="shared" si="4"/>
        <v>0.34940617819066788</v>
      </c>
      <c r="E36" s="47">
        <f t="shared" si="5"/>
        <v>2.1615325299534902E-2</v>
      </c>
      <c r="F36" s="47">
        <f t="shared" si="6"/>
        <v>3.6189358372456966E-2</v>
      </c>
      <c r="G36" s="47">
        <f t="shared" si="7"/>
        <v>0.2121440224496485</v>
      </c>
      <c r="H36" s="58">
        <f t="shared" si="49"/>
        <v>0.43710804786739088</v>
      </c>
      <c r="I36" s="60">
        <f t="shared" si="8"/>
        <v>6.1191140236964141E-2</v>
      </c>
      <c r="J36" s="61">
        <f t="shared" si="9"/>
        <v>0.28347765042898837</v>
      </c>
      <c r="K36" s="61">
        <f t="shared" si="10"/>
        <v>0.27480922951279818</v>
      </c>
      <c r="L36" s="61">
        <f t="shared" si="11"/>
        <v>0.50521648895536808</v>
      </c>
      <c r="M36" s="61">
        <f t="shared" si="12"/>
        <v>0.14317410562165564</v>
      </c>
      <c r="N36" s="61">
        <f t="shared" si="13"/>
        <v>1.3016466059334979E-4</v>
      </c>
      <c r="O36" s="61">
        <f t="shared" si="14"/>
        <v>0.25200770474725376</v>
      </c>
      <c r="P36" s="61">
        <f t="shared" si="15"/>
        <v>0.11659790259236012</v>
      </c>
      <c r="Q36" s="61">
        <f t="shared" si="16"/>
        <v>0.24901399238825617</v>
      </c>
      <c r="R36" s="61">
        <f t="shared" si="17"/>
        <v>0.31072469458328927</v>
      </c>
      <c r="S36" s="61">
        <f t="shared" si="18"/>
        <v>0.17024152106022655</v>
      </c>
      <c r="T36" s="61">
        <f t="shared" si="19"/>
        <v>0.13031942782246028</v>
      </c>
      <c r="U36" s="61">
        <f t="shared" si="20"/>
        <v>0.15549672237315712</v>
      </c>
      <c r="V36" s="61">
        <f t="shared" si="21"/>
        <v>0.62598481882256263</v>
      </c>
      <c r="W36" s="61">
        <f t="shared" si="22"/>
        <v>0.11968572203885151</v>
      </c>
      <c r="X36" s="61">
        <f t="shared" si="23"/>
        <v>1.4799244087879523E-2</v>
      </c>
      <c r="Y36" s="61">
        <f t="shared" si="24"/>
        <v>0.2457125760760879</v>
      </c>
      <c r="Z36" s="61">
        <f t="shared" si="25"/>
        <v>0</v>
      </c>
      <c r="AA36" s="61">
        <f t="shared" si="26"/>
        <v>1.6450324779430887E-2</v>
      </c>
      <c r="AB36" s="61">
        <f t="shared" si="27"/>
        <v>6.5001768268874993E-2</v>
      </c>
      <c r="AC36" s="61">
        <f t="shared" si="28"/>
        <v>7.5714277900806315E-2</v>
      </c>
      <c r="AD36" s="61">
        <f t="shared" si="29"/>
        <v>6.1821087286258493E-2</v>
      </c>
      <c r="AE36" s="61">
        <f t="shared" si="30"/>
        <v>0.11049787851411168</v>
      </c>
      <c r="AF36" s="61">
        <f t="shared" si="31"/>
        <v>0.26427298417550693</v>
      </c>
      <c r="AG36" s="61">
        <f t="shared" si="32"/>
        <v>3.8994170217821249E-2</v>
      </c>
      <c r="AH36" s="61">
        <f t="shared" si="33"/>
        <v>0.18482552077718825</v>
      </c>
      <c r="AI36" s="61">
        <f t="shared" si="34"/>
        <v>0.13375303163217916</v>
      </c>
      <c r="AJ36" s="61">
        <f t="shared" si="35"/>
        <v>0.31396590948651742</v>
      </c>
      <c r="AK36" s="61">
        <f t="shared" si="36"/>
        <v>0.27441880932597157</v>
      </c>
      <c r="AL36" s="61">
        <f t="shared" si="37"/>
        <v>0.1024972608718597</v>
      </c>
      <c r="AM36" s="61">
        <f t="shared" si="38"/>
        <v>0.34531813536580225</v>
      </c>
      <c r="AN36" s="61">
        <f t="shared" si="39"/>
        <v>0.11099586906659871</v>
      </c>
      <c r="AO36" s="61">
        <f t="shared" si="40"/>
        <v>0.12411157934555839</v>
      </c>
      <c r="AP36" s="61">
        <f t="shared" si="41"/>
        <v>0.28978921550017728</v>
      </c>
      <c r="AQ36" s="61">
        <f t="shared" si="42"/>
        <v>0.11175785491526138</v>
      </c>
      <c r="AR36" s="61">
        <f t="shared" si="43"/>
        <v>9.3484200216506011E-2</v>
      </c>
      <c r="AS36" s="61">
        <f t="shared" si="44"/>
        <v>0.95670826262822606</v>
      </c>
      <c r="AT36" s="61">
        <f t="shared" si="45"/>
        <v>0.97460776353761014</v>
      </c>
      <c r="AU36" s="61">
        <f t="shared" si="46"/>
        <v>0.25902145249436209</v>
      </c>
      <c r="AV36" s="61">
        <f t="shared" si="47"/>
        <v>8.8186168461470232E-2</v>
      </c>
    </row>
    <row r="37" spans="1:48" ht="15.75" thickBot="1" x14ac:dyDescent="0.3">
      <c r="A37" s="19" t="s">
        <v>3</v>
      </c>
      <c r="B37" s="47">
        <f t="shared" si="48"/>
        <v>1</v>
      </c>
      <c r="C37" s="47">
        <f t="shared" si="3"/>
        <v>1</v>
      </c>
      <c r="D37" s="47">
        <f t="shared" si="4"/>
        <v>1</v>
      </c>
      <c r="E37" s="47">
        <f t="shared" si="5"/>
        <v>1</v>
      </c>
      <c r="F37" s="47">
        <f t="shared" si="6"/>
        <v>1</v>
      </c>
      <c r="G37" s="47">
        <f t="shared" si="7"/>
        <v>1</v>
      </c>
      <c r="H37" s="58">
        <f t="shared" si="49"/>
        <v>1</v>
      </c>
      <c r="I37" s="60">
        <f t="shared" si="8"/>
        <v>1</v>
      </c>
      <c r="J37" s="61">
        <f t="shared" si="9"/>
        <v>1</v>
      </c>
      <c r="K37" s="61">
        <f t="shared" si="10"/>
        <v>1</v>
      </c>
      <c r="L37" s="61">
        <f t="shared" si="11"/>
        <v>1</v>
      </c>
      <c r="M37" s="61">
        <f t="shared" si="12"/>
        <v>1</v>
      </c>
      <c r="N37" s="61">
        <f t="shared" si="13"/>
        <v>1</v>
      </c>
      <c r="O37" s="61">
        <f t="shared" si="14"/>
        <v>1</v>
      </c>
      <c r="P37" s="61">
        <f t="shared" si="15"/>
        <v>1</v>
      </c>
      <c r="Q37" s="61">
        <f t="shared" si="16"/>
        <v>1</v>
      </c>
      <c r="R37" s="61">
        <f t="shared" si="17"/>
        <v>1</v>
      </c>
      <c r="S37" s="61">
        <f t="shared" si="18"/>
        <v>1</v>
      </c>
      <c r="T37" s="61">
        <f t="shared" si="19"/>
        <v>1</v>
      </c>
      <c r="U37" s="61">
        <f t="shared" si="20"/>
        <v>1</v>
      </c>
      <c r="V37" s="61">
        <f t="shared" si="21"/>
        <v>1</v>
      </c>
      <c r="W37" s="61">
        <f t="shared" si="22"/>
        <v>1</v>
      </c>
      <c r="X37" s="61">
        <f t="shared" si="23"/>
        <v>1</v>
      </c>
      <c r="Y37" s="61">
        <f t="shared" si="24"/>
        <v>1</v>
      </c>
      <c r="Z37" s="61">
        <f t="shared" si="25"/>
        <v>1</v>
      </c>
      <c r="AA37" s="61">
        <f t="shared" si="26"/>
        <v>1</v>
      </c>
      <c r="AB37" s="61">
        <f t="shared" si="27"/>
        <v>1</v>
      </c>
      <c r="AC37" s="61">
        <f t="shared" si="28"/>
        <v>1</v>
      </c>
      <c r="AD37" s="61">
        <f t="shared" si="29"/>
        <v>1</v>
      </c>
      <c r="AE37" s="61">
        <f t="shared" si="30"/>
        <v>1</v>
      </c>
      <c r="AF37" s="61">
        <f t="shared" si="31"/>
        <v>1</v>
      </c>
      <c r="AG37" s="61">
        <f t="shared" si="32"/>
        <v>1</v>
      </c>
      <c r="AH37" s="61">
        <f t="shared" si="33"/>
        <v>1</v>
      </c>
      <c r="AI37" s="61">
        <f t="shared" si="34"/>
        <v>1</v>
      </c>
      <c r="AJ37" s="61">
        <f t="shared" si="35"/>
        <v>1</v>
      </c>
      <c r="AK37" s="61">
        <f t="shared" si="36"/>
        <v>1</v>
      </c>
      <c r="AL37" s="61">
        <f t="shared" si="37"/>
        <v>1</v>
      </c>
      <c r="AM37" s="61">
        <f t="shared" si="38"/>
        <v>1</v>
      </c>
      <c r="AN37" s="61">
        <f t="shared" si="39"/>
        <v>1</v>
      </c>
      <c r="AO37" s="61">
        <f t="shared" si="40"/>
        <v>1</v>
      </c>
      <c r="AP37" s="61">
        <f t="shared" si="41"/>
        <v>1</v>
      </c>
      <c r="AQ37" s="61">
        <f t="shared" si="42"/>
        <v>1</v>
      </c>
      <c r="AR37" s="61">
        <f t="shared" si="43"/>
        <v>1</v>
      </c>
      <c r="AS37" s="61">
        <f t="shared" si="44"/>
        <v>1</v>
      </c>
      <c r="AT37" s="61">
        <f t="shared" si="45"/>
        <v>1</v>
      </c>
      <c r="AU37" s="61">
        <f t="shared" si="46"/>
        <v>1</v>
      </c>
      <c r="AV37" s="61">
        <f t="shared" si="47"/>
        <v>1</v>
      </c>
    </row>
  </sheetData>
  <mergeCells count="3">
    <mergeCell ref="A23:AV23"/>
    <mergeCell ref="A2:AV2"/>
    <mergeCell ref="A3:AV3"/>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7"/>
  <sheetViews>
    <sheetView workbookViewId="0">
      <selection activeCell="N23" sqref="N23"/>
    </sheetView>
  </sheetViews>
  <sheetFormatPr baseColWidth="10" defaultRowHeight="12.75" x14ac:dyDescent="0.2"/>
  <cols>
    <col min="1" max="1" width="35.42578125" style="1" bestFit="1" customWidth="1"/>
    <col min="2" max="2" width="12.42578125" style="1" bestFit="1" customWidth="1"/>
    <col min="3" max="6" width="11.5703125" style="1" bestFit="1" customWidth="1"/>
    <col min="7" max="7" width="14.140625" style="1" bestFit="1" customWidth="1"/>
    <col min="8" max="8" width="12.42578125" style="1" bestFit="1" customWidth="1"/>
    <col min="9" max="10" width="11.5703125" style="1" bestFit="1" customWidth="1"/>
    <col min="11" max="11" width="12.42578125" style="1" bestFit="1" customWidth="1"/>
    <col min="12" max="12" width="11.5703125" style="1" bestFit="1" customWidth="1"/>
    <col min="13" max="16384" width="11.42578125" style="1"/>
  </cols>
  <sheetData>
    <row r="2" spans="1:15" ht="15" x14ac:dyDescent="0.2">
      <c r="A2" s="186" t="s">
        <v>423</v>
      </c>
      <c r="B2" s="186"/>
      <c r="C2" s="186"/>
      <c r="D2" s="186"/>
      <c r="E2" s="186"/>
      <c r="F2" s="186"/>
      <c r="G2" s="186"/>
      <c r="H2" s="186"/>
      <c r="I2" s="186"/>
      <c r="J2" s="186"/>
      <c r="K2" s="186"/>
      <c r="L2" s="186"/>
    </row>
    <row r="3" spans="1:15" ht="15" x14ac:dyDescent="0.2">
      <c r="A3" s="187" t="s">
        <v>387</v>
      </c>
      <c r="B3" s="187"/>
      <c r="C3" s="187"/>
      <c r="D3" s="187"/>
      <c r="E3" s="187"/>
      <c r="F3" s="187"/>
      <c r="G3" s="187"/>
      <c r="H3" s="187"/>
      <c r="I3" s="187"/>
      <c r="J3" s="187"/>
      <c r="K3" s="187"/>
      <c r="L3" s="187"/>
      <c r="M3" s="72"/>
      <c r="N3" s="72"/>
      <c r="O3" s="72"/>
    </row>
    <row r="4" spans="1:15" s="76" customFormat="1" ht="25.5" x14ac:dyDescent="0.2">
      <c r="A4" s="77" t="s">
        <v>365</v>
      </c>
      <c r="B4" s="77" t="s">
        <v>424</v>
      </c>
      <c r="C4" s="77" t="s">
        <v>425</v>
      </c>
      <c r="D4" s="78" t="s">
        <v>426</v>
      </c>
      <c r="E4" s="77" t="s">
        <v>427</v>
      </c>
      <c r="F4" s="77" t="s">
        <v>93</v>
      </c>
      <c r="G4" s="77" t="s">
        <v>82</v>
      </c>
      <c r="H4" s="77" t="s">
        <v>428</v>
      </c>
      <c r="I4" s="77" t="s">
        <v>78</v>
      </c>
      <c r="J4" s="77" t="s">
        <v>429</v>
      </c>
      <c r="K4" s="78" t="s">
        <v>430</v>
      </c>
      <c r="L4" s="77" t="s">
        <v>69</v>
      </c>
      <c r="M4" s="75"/>
      <c r="N4" s="75"/>
      <c r="O4" s="75"/>
    </row>
    <row r="5" spans="1:15" x14ac:dyDescent="0.2">
      <c r="A5" s="12" t="s">
        <v>366</v>
      </c>
      <c r="B5" s="12" t="s">
        <v>86</v>
      </c>
      <c r="C5" s="12" t="s">
        <v>72</v>
      </c>
      <c r="D5" s="12" t="s">
        <v>7</v>
      </c>
      <c r="E5" s="12" t="s">
        <v>75</v>
      </c>
      <c r="F5" s="12" t="s">
        <v>95</v>
      </c>
      <c r="G5" s="12" t="s">
        <v>85</v>
      </c>
      <c r="H5" s="12" t="s">
        <v>84</v>
      </c>
      <c r="I5" s="12" t="s">
        <v>81</v>
      </c>
      <c r="J5" s="12" t="s">
        <v>40</v>
      </c>
      <c r="K5" s="12" t="s">
        <v>45</v>
      </c>
      <c r="L5" s="12" t="s">
        <v>60</v>
      </c>
      <c r="M5" s="73"/>
      <c r="N5" s="71"/>
      <c r="O5" s="71"/>
    </row>
    <row r="6" spans="1:15" x14ac:dyDescent="0.2">
      <c r="A6" s="14" t="s">
        <v>352</v>
      </c>
      <c r="B6" s="13">
        <v>138382682</v>
      </c>
      <c r="C6" s="13">
        <v>114583</v>
      </c>
      <c r="D6" s="13">
        <v>320629</v>
      </c>
      <c r="E6" s="13">
        <v>532917</v>
      </c>
      <c r="F6" s="13">
        <v>1058622</v>
      </c>
      <c r="G6" s="13">
        <v>190288833</v>
      </c>
      <c r="H6" s="13">
        <v>48346860.5</v>
      </c>
      <c r="I6" s="13">
        <v>3867087</v>
      </c>
      <c r="J6" s="13">
        <v>1518385</v>
      </c>
      <c r="K6" s="13">
        <v>52475142</v>
      </c>
      <c r="L6" s="13">
        <v>430737</v>
      </c>
      <c r="M6" s="71"/>
      <c r="N6" s="71"/>
      <c r="O6" s="71"/>
    </row>
    <row r="7" spans="1:15" x14ac:dyDescent="0.2">
      <c r="A7" s="14" t="s">
        <v>353</v>
      </c>
      <c r="B7" s="13">
        <v>22884125</v>
      </c>
      <c r="C7" s="13">
        <v>44738</v>
      </c>
      <c r="D7" s="13">
        <v>57606</v>
      </c>
      <c r="E7" s="13">
        <v>46123</v>
      </c>
      <c r="F7" s="13">
        <v>121523</v>
      </c>
      <c r="G7" s="13">
        <v>31418982</v>
      </c>
      <c r="H7" s="13">
        <v>8028030</v>
      </c>
      <c r="I7" s="13">
        <v>835858</v>
      </c>
      <c r="J7" s="13">
        <v>224826.5</v>
      </c>
      <c r="K7" s="13">
        <v>8624937.5</v>
      </c>
      <c r="L7" s="13">
        <v>122007</v>
      </c>
      <c r="M7" s="71"/>
      <c r="N7" s="71"/>
      <c r="O7" s="71"/>
    </row>
    <row r="8" spans="1:15" x14ac:dyDescent="0.2">
      <c r="A8" s="14" t="s">
        <v>354</v>
      </c>
      <c r="B8" s="13">
        <v>18038522.5</v>
      </c>
      <c r="C8" s="13">
        <v>26015.5</v>
      </c>
      <c r="D8" s="13">
        <v>30184</v>
      </c>
      <c r="E8" s="13">
        <v>66225</v>
      </c>
      <c r="F8" s="13">
        <v>37676</v>
      </c>
      <c r="G8" s="13">
        <v>24777619</v>
      </c>
      <c r="H8" s="13">
        <v>6301734.5</v>
      </c>
      <c r="I8" s="13">
        <v>858087</v>
      </c>
      <c r="J8" s="13">
        <v>64636</v>
      </c>
      <c r="K8" s="13">
        <v>6814239.25</v>
      </c>
      <c r="L8" s="13">
        <v>28947</v>
      </c>
      <c r="M8" s="71"/>
      <c r="N8" s="71"/>
      <c r="O8" s="71"/>
    </row>
    <row r="9" spans="1:15" x14ac:dyDescent="0.2">
      <c r="A9" s="14" t="s">
        <v>355</v>
      </c>
      <c r="B9" s="13">
        <v>118728068.5</v>
      </c>
      <c r="C9" s="13">
        <v>169837</v>
      </c>
      <c r="D9" s="13">
        <v>1143338.6666666667</v>
      </c>
      <c r="E9" s="13">
        <v>504590</v>
      </c>
      <c r="F9" s="13">
        <v>224433</v>
      </c>
      <c r="G9" s="13">
        <v>163320925</v>
      </c>
      <c r="H9" s="13">
        <v>41371614</v>
      </c>
      <c r="I9" s="13">
        <v>1769942</v>
      </c>
      <c r="J9" s="13">
        <v>548346.5</v>
      </c>
      <c r="K9" s="13">
        <v>44862914</v>
      </c>
      <c r="L9" s="13">
        <v>226075</v>
      </c>
      <c r="M9" s="71"/>
      <c r="N9" s="71"/>
      <c r="O9" s="71"/>
    </row>
    <row r="10" spans="1:15" x14ac:dyDescent="0.2">
      <c r="A10" s="14" t="s">
        <v>356</v>
      </c>
      <c r="B10" s="13">
        <v>558546</v>
      </c>
      <c r="C10" s="13">
        <v>0</v>
      </c>
      <c r="D10" s="13">
        <v>0</v>
      </c>
      <c r="E10" s="13">
        <v>0</v>
      </c>
      <c r="F10" s="13">
        <v>0</v>
      </c>
      <c r="G10" s="13">
        <v>769303385</v>
      </c>
      <c r="H10" s="13">
        <v>194729919.5</v>
      </c>
      <c r="I10" s="13">
        <v>0</v>
      </c>
      <c r="J10" s="13">
        <v>0</v>
      </c>
      <c r="K10" s="13">
        <v>210357181.75</v>
      </c>
      <c r="L10" s="13">
        <v>0</v>
      </c>
      <c r="M10" s="71"/>
      <c r="N10" s="71"/>
      <c r="O10" s="71"/>
    </row>
    <row r="11" spans="1:15" x14ac:dyDescent="0.2">
      <c r="A11" s="14" t="s">
        <v>357</v>
      </c>
      <c r="B11" s="13">
        <v>179477821</v>
      </c>
      <c r="C11" s="13">
        <v>51279.5</v>
      </c>
      <c r="D11" s="13">
        <v>189517</v>
      </c>
      <c r="E11" s="13">
        <v>567840</v>
      </c>
      <c r="F11" s="13">
        <v>301373</v>
      </c>
      <c r="G11" s="13">
        <v>246655019</v>
      </c>
      <c r="H11" s="13">
        <v>62494974.5</v>
      </c>
      <c r="I11" s="13">
        <v>1878765</v>
      </c>
      <c r="J11" s="13">
        <v>616437</v>
      </c>
      <c r="K11" s="13">
        <v>67654268.75</v>
      </c>
      <c r="L11" s="13">
        <v>616000</v>
      </c>
      <c r="M11" s="72"/>
      <c r="N11" s="72"/>
      <c r="O11" s="72"/>
    </row>
    <row r="12" spans="1:15" x14ac:dyDescent="0.2">
      <c r="A12" s="14" t="s">
        <v>358</v>
      </c>
      <c r="B12" s="13">
        <v>48240055</v>
      </c>
      <c r="C12" s="13">
        <v>92210</v>
      </c>
      <c r="D12" s="13">
        <v>91055.666666666672</v>
      </c>
      <c r="E12" s="13">
        <v>34072</v>
      </c>
      <c r="F12" s="13">
        <v>380602</v>
      </c>
      <c r="G12" s="13">
        <v>66442543</v>
      </c>
      <c r="H12" s="13">
        <v>16842833.5</v>
      </c>
      <c r="I12" s="13">
        <v>864002</v>
      </c>
      <c r="J12" s="13">
        <v>21152</v>
      </c>
      <c r="K12" s="13">
        <v>18169747</v>
      </c>
      <c r="L12" s="13">
        <v>0</v>
      </c>
      <c r="M12" s="72"/>
      <c r="N12" s="72"/>
      <c r="O12" s="72"/>
    </row>
    <row r="13" spans="1:15" x14ac:dyDescent="0.2">
      <c r="A13" s="14" t="s">
        <v>359</v>
      </c>
      <c r="B13" s="13">
        <v>458689</v>
      </c>
      <c r="C13" s="13">
        <v>0</v>
      </c>
      <c r="D13" s="13">
        <v>170246.66666666666</v>
      </c>
      <c r="E13" s="13">
        <v>0</v>
      </c>
      <c r="F13" s="13">
        <v>0</v>
      </c>
      <c r="G13" s="13">
        <v>0</v>
      </c>
      <c r="H13" s="13">
        <v>0</v>
      </c>
      <c r="I13" s="13">
        <v>0</v>
      </c>
      <c r="J13" s="13">
        <v>0</v>
      </c>
      <c r="K13" s="13">
        <v>100560.5</v>
      </c>
      <c r="L13" s="13">
        <v>0</v>
      </c>
      <c r="M13" s="72"/>
      <c r="N13" s="72"/>
      <c r="O13" s="72"/>
    </row>
    <row r="14" spans="1:15" x14ac:dyDescent="0.2">
      <c r="A14" s="32" t="s">
        <v>367</v>
      </c>
      <c r="B14" s="57">
        <f>SUM(B6:B13)</f>
        <v>526768509</v>
      </c>
      <c r="C14" s="57">
        <f t="shared" ref="C14:L14" si="0">SUM(C6:C13)</f>
        <v>498663</v>
      </c>
      <c r="D14" s="57">
        <f t="shared" si="0"/>
        <v>2002577.0000000002</v>
      </c>
      <c r="E14" s="57">
        <f t="shared" si="0"/>
        <v>1751767</v>
      </c>
      <c r="F14" s="57">
        <f t="shared" si="0"/>
        <v>2124229</v>
      </c>
      <c r="G14" s="57">
        <f t="shared" si="0"/>
        <v>1492207306</v>
      </c>
      <c r="H14" s="57">
        <f t="shared" si="0"/>
        <v>378115966.5</v>
      </c>
      <c r="I14" s="57">
        <f t="shared" si="0"/>
        <v>10073741</v>
      </c>
      <c r="J14" s="57">
        <f t="shared" si="0"/>
        <v>2993783</v>
      </c>
      <c r="K14" s="57">
        <f t="shared" si="0"/>
        <v>409058990.75</v>
      </c>
      <c r="L14" s="57">
        <f t="shared" si="0"/>
        <v>1423766</v>
      </c>
      <c r="M14" s="72"/>
      <c r="N14" s="72"/>
      <c r="O14" s="72"/>
    </row>
    <row r="15" spans="1:15" x14ac:dyDescent="0.2">
      <c r="A15" s="14" t="s">
        <v>360</v>
      </c>
      <c r="B15" s="13">
        <v>260387569.5</v>
      </c>
      <c r="C15" s="13">
        <v>33681</v>
      </c>
      <c r="D15" s="13">
        <v>115275.33333333333</v>
      </c>
      <c r="E15" s="13">
        <v>3974744</v>
      </c>
      <c r="F15" s="13">
        <v>426004</v>
      </c>
      <c r="G15" s="13">
        <v>368417640</v>
      </c>
      <c r="H15" s="13">
        <v>90887920</v>
      </c>
      <c r="I15" s="13">
        <v>2676931</v>
      </c>
      <c r="J15" s="13">
        <v>2668943</v>
      </c>
      <c r="K15" s="13">
        <v>98774955.5</v>
      </c>
      <c r="L15" s="13">
        <v>789474</v>
      </c>
      <c r="M15" s="72"/>
      <c r="N15" s="72"/>
      <c r="O15" s="72"/>
    </row>
    <row r="16" spans="1:15" x14ac:dyDescent="0.2">
      <c r="A16" s="14" t="s">
        <v>361</v>
      </c>
      <c r="B16" s="13">
        <v>7224691.5</v>
      </c>
      <c r="C16" s="13">
        <v>0</v>
      </c>
      <c r="D16" s="13">
        <v>333.33333333333331</v>
      </c>
      <c r="E16" s="13">
        <v>57425</v>
      </c>
      <c r="F16" s="13">
        <v>0</v>
      </c>
      <c r="G16" s="13">
        <v>61004021</v>
      </c>
      <c r="H16" s="13">
        <v>2578070</v>
      </c>
      <c r="I16" s="13">
        <v>0</v>
      </c>
      <c r="J16" s="13">
        <v>36402</v>
      </c>
      <c r="K16" s="13">
        <v>2721218.5</v>
      </c>
      <c r="L16" s="13">
        <v>0</v>
      </c>
      <c r="M16" s="72"/>
      <c r="N16" s="72"/>
      <c r="O16" s="72"/>
    </row>
    <row r="17" spans="1:15" x14ac:dyDescent="0.2">
      <c r="A17" s="14" t="s">
        <v>362</v>
      </c>
      <c r="B17" s="13">
        <v>44291461.5</v>
      </c>
      <c r="C17" s="13">
        <v>3402</v>
      </c>
      <c r="D17" s="13">
        <v>3745.6666666666665</v>
      </c>
      <c r="E17" s="13">
        <v>23585</v>
      </c>
      <c r="F17" s="13">
        <v>138702</v>
      </c>
      <c r="G17" s="13">
        <v>0</v>
      </c>
      <c r="H17" s="13">
        <v>15441643</v>
      </c>
      <c r="I17" s="13">
        <v>0</v>
      </c>
      <c r="J17" s="13">
        <v>14641.5</v>
      </c>
      <c r="K17" s="13">
        <v>16697900.25</v>
      </c>
      <c r="L17" s="13">
        <v>0</v>
      </c>
      <c r="M17" s="72"/>
      <c r="N17" s="72"/>
      <c r="O17" s="72"/>
    </row>
    <row r="18" spans="1:15" x14ac:dyDescent="0.2">
      <c r="A18" s="32" t="s">
        <v>368</v>
      </c>
      <c r="B18" s="57">
        <f>SUM(B15:B17)</f>
        <v>311903722.5</v>
      </c>
      <c r="C18" s="57">
        <f t="shared" ref="C18:L18" si="1">SUM(C15:C17)</f>
        <v>37083</v>
      </c>
      <c r="D18" s="57">
        <f t="shared" si="1"/>
        <v>119354.33333333333</v>
      </c>
      <c r="E18" s="57">
        <f t="shared" si="1"/>
        <v>4055754</v>
      </c>
      <c r="F18" s="57">
        <f t="shared" si="1"/>
        <v>564706</v>
      </c>
      <c r="G18" s="57">
        <f t="shared" si="1"/>
        <v>429421661</v>
      </c>
      <c r="H18" s="57">
        <f t="shared" si="1"/>
        <v>108907633</v>
      </c>
      <c r="I18" s="57">
        <f t="shared" si="1"/>
        <v>2676931</v>
      </c>
      <c r="J18" s="57">
        <f t="shared" si="1"/>
        <v>2719986.5</v>
      </c>
      <c r="K18" s="57">
        <f t="shared" si="1"/>
        <v>118194074.25</v>
      </c>
      <c r="L18" s="57">
        <f t="shared" si="1"/>
        <v>789474</v>
      </c>
      <c r="M18" s="72"/>
      <c r="N18" s="72"/>
      <c r="O18" s="72"/>
    </row>
    <row r="19" spans="1:15" x14ac:dyDescent="0.2">
      <c r="A19" s="32" t="s">
        <v>3</v>
      </c>
      <c r="B19" s="57">
        <f>+B14+B18</f>
        <v>838672231.5</v>
      </c>
      <c r="C19" s="57">
        <f t="shared" ref="C19:L19" si="2">+C14+C18</f>
        <v>535746</v>
      </c>
      <c r="D19" s="57">
        <f t="shared" si="2"/>
        <v>2121931.3333333335</v>
      </c>
      <c r="E19" s="57">
        <f t="shared" si="2"/>
        <v>5807521</v>
      </c>
      <c r="F19" s="57">
        <f t="shared" si="2"/>
        <v>2688935</v>
      </c>
      <c r="G19" s="57">
        <f t="shared" si="2"/>
        <v>1921628967</v>
      </c>
      <c r="H19" s="57">
        <f t="shared" si="2"/>
        <v>487023599.5</v>
      </c>
      <c r="I19" s="57">
        <f t="shared" si="2"/>
        <v>12750672</v>
      </c>
      <c r="J19" s="57">
        <f t="shared" si="2"/>
        <v>5713769.5</v>
      </c>
      <c r="K19" s="57">
        <f t="shared" si="2"/>
        <v>527253065</v>
      </c>
      <c r="L19" s="57">
        <f t="shared" si="2"/>
        <v>2213240</v>
      </c>
      <c r="M19" s="72"/>
      <c r="N19" s="72"/>
      <c r="O19" s="72"/>
    </row>
    <row r="20" spans="1:15" x14ac:dyDescent="0.2">
      <c r="A20" s="14" t="s">
        <v>363</v>
      </c>
      <c r="B20" s="13">
        <v>1024</v>
      </c>
      <c r="C20" s="13">
        <v>645</v>
      </c>
      <c r="D20" s="13">
        <v>873</v>
      </c>
      <c r="E20" s="13">
        <v>152</v>
      </c>
      <c r="F20" s="13">
        <v>131</v>
      </c>
      <c r="G20" s="13">
        <v>475</v>
      </c>
      <c r="H20" s="13">
        <v>517</v>
      </c>
      <c r="I20" s="13">
        <v>197</v>
      </c>
      <c r="J20" s="13">
        <v>188</v>
      </c>
      <c r="K20" s="13">
        <v>2216</v>
      </c>
      <c r="L20" s="13">
        <v>95</v>
      </c>
      <c r="M20" s="72"/>
      <c r="N20" s="72"/>
      <c r="O20" s="72"/>
    </row>
    <row r="21" spans="1:15" x14ac:dyDescent="0.2">
      <c r="A21" s="14" t="s">
        <v>364</v>
      </c>
      <c r="B21" s="13">
        <v>3</v>
      </c>
      <c r="C21" s="13">
        <v>5</v>
      </c>
      <c r="D21" s="13">
        <v>4</v>
      </c>
      <c r="E21" s="13">
        <v>1</v>
      </c>
      <c r="F21" s="13">
        <v>1</v>
      </c>
      <c r="G21" s="13">
        <v>2</v>
      </c>
      <c r="H21" s="13">
        <v>2</v>
      </c>
      <c r="I21" s="13">
        <v>1</v>
      </c>
      <c r="J21" s="13">
        <v>2</v>
      </c>
      <c r="K21" s="13">
        <v>9</v>
      </c>
      <c r="L21" s="13">
        <v>1</v>
      </c>
      <c r="M21" s="72"/>
      <c r="N21" s="72"/>
      <c r="O21" s="72"/>
    </row>
    <row r="22" spans="1:15" x14ac:dyDescent="0.2">
      <c r="A22" s="70"/>
      <c r="B22" s="72"/>
      <c r="C22" s="72"/>
      <c r="D22" s="72"/>
      <c r="E22" s="72"/>
      <c r="F22" s="72"/>
      <c r="G22" s="72"/>
      <c r="H22" s="72"/>
      <c r="I22" s="72"/>
      <c r="J22" s="72"/>
      <c r="K22" s="72"/>
      <c r="L22" s="72"/>
      <c r="M22" s="72"/>
      <c r="N22" s="72"/>
      <c r="O22" s="72"/>
    </row>
    <row r="23" spans="1:15" x14ac:dyDescent="0.2">
      <c r="A23" s="182" t="s">
        <v>392</v>
      </c>
      <c r="B23" s="182"/>
      <c r="C23" s="182"/>
      <c r="D23" s="182"/>
      <c r="E23" s="182"/>
      <c r="F23" s="182"/>
      <c r="G23" s="182"/>
      <c r="H23" s="182"/>
      <c r="I23" s="182"/>
      <c r="J23" s="182"/>
      <c r="K23" s="182"/>
      <c r="L23" s="182"/>
      <c r="M23" s="72"/>
      <c r="N23" s="72"/>
      <c r="O23" s="72"/>
    </row>
    <row r="24" spans="1:15" ht="15" x14ac:dyDescent="0.25">
      <c r="A24" s="44" t="s">
        <v>375</v>
      </c>
      <c r="B24" s="45">
        <f>+B6/$B$19</f>
        <v>0.1650021030891852</v>
      </c>
      <c r="C24" s="45">
        <f>+C6/$C$19</f>
        <v>0.21387560523083701</v>
      </c>
      <c r="D24" s="45">
        <f>+D6/$D$19</f>
        <v>0.1511024390673025</v>
      </c>
      <c r="E24" s="45">
        <f>+E6/$E$19</f>
        <v>9.1763249758373661E-2</v>
      </c>
      <c r="F24" s="45">
        <f>+F6/$F$19</f>
        <v>0.39369564530195039</v>
      </c>
      <c r="G24" s="45">
        <f>+G6/$G$19</f>
        <v>9.9024752575974262E-2</v>
      </c>
      <c r="H24" s="45">
        <f>+H6/$H$19</f>
        <v>9.9270057035501014E-2</v>
      </c>
      <c r="I24" s="45">
        <f>+I6/$I$19</f>
        <v>0.30328495627524571</v>
      </c>
      <c r="J24" s="45">
        <f>+J6/$J$19</f>
        <v>0.26574138141204329</v>
      </c>
      <c r="K24" s="45">
        <f>+K6/$K$19</f>
        <v>9.9525532393064414E-2</v>
      </c>
      <c r="L24" s="45">
        <f>+L6/$L$19</f>
        <v>0.19461829715710904</v>
      </c>
      <c r="M24" s="72"/>
      <c r="N24" s="72"/>
      <c r="O24" s="72"/>
    </row>
    <row r="25" spans="1:15" ht="15" x14ac:dyDescent="0.25">
      <c r="A25" s="10" t="s">
        <v>376</v>
      </c>
      <c r="B25" s="45">
        <f t="shared" ref="B25:B37" si="3">+B7/$B$19</f>
        <v>2.7286136514941953E-2</v>
      </c>
      <c r="C25" s="45">
        <f t="shared" ref="C25:C37" si="4">+C7/$C$19</f>
        <v>8.3505989778738438E-2</v>
      </c>
      <c r="D25" s="45">
        <f t="shared" ref="D25:D37" si="5">+D7/$D$19</f>
        <v>2.7147909593053118E-2</v>
      </c>
      <c r="E25" s="45">
        <f t="shared" ref="E25:E37" si="6">+E7/$E$19</f>
        <v>7.9419428702883731E-3</v>
      </c>
      <c r="F25" s="45">
        <f t="shared" ref="F25:F37" si="7">+F7/$F$19</f>
        <v>4.5193729115802356E-2</v>
      </c>
      <c r="G25" s="45">
        <f t="shared" ref="G25:G37" si="8">+G7/$G$19</f>
        <v>1.635018129907281E-2</v>
      </c>
      <c r="H25" s="45">
        <f t="shared" ref="H25:H37" si="9">+H7/$H$19</f>
        <v>1.6483862400593997E-2</v>
      </c>
      <c r="I25" s="45">
        <f t="shared" ref="I25:I37" si="10">+I7/$I$19</f>
        <v>6.5554035112816017E-2</v>
      </c>
      <c r="J25" s="45">
        <f t="shared" ref="J25:J37" si="11">+J7/$J$19</f>
        <v>3.9348192117305399E-2</v>
      </c>
      <c r="K25" s="45">
        <f t="shared" ref="K25:K37" si="12">+K7/$K$19</f>
        <v>1.6358250093814058E-2</v>
      </c>
      <c r="L25" s="45">
        <f t="shared" ref="L25:L37" si="13">+L7/$L$19</f>
        <v>5.5125969167374528E-2</v>
      </c>
      <c r="M25" s="72"/>
      <c r="N25" s="72"/>
      <c r="O25" s="72"/>
    </row>
    <row r="26" spans="1:15" ht="15" x14ac:dyDescent="0.25">
      <c r="A26" s="10" t="s">
        <v>377</v>
      </c>
      <c r="B26" s="45">
        <f t="shared" si="3"/>
        <v>2.150842942270469E-2</v>
      </c>
      <c r="C26" s="45">
        <f t="shared" si="4"/>
        <v>4.8559391950663187E-2</v>
      </c>
      <c r="D26" s="45">
        <f t="shared" si="5"/>
        <v>1.4224776987756749E-2</v>
      </c>
      <c r="E26" s="45">
        <f t="shared" si="6"/>
        <v>1.1403316492527535E-2</v>
      </c>
      <c r="F26" s="45">
        <f t="shared" si="7"/>
        <v>1.401149525741604E-2</v>
      </c>
      <c r="G26" s="45">
        <f t="shared" si="8"/>
        <v>1.2894070304676044E-2</v>
      </c>
      <c r="H26" s="45">
        <f t="shared" si="9"/>
        <v>1.2939279547171102E-2</v>
      </c>
      <c r="I26" s="45">
        <f t="shared" si="10"/>
        <v>6.729739420792881E-2</v>
      </c>
      <c r="J26" s="45">
        <f t="shared" si="11"/>
        <v>1.131232192688207E-2</v>
      </c>
      <c r="K26" s="45">
        <f t="shared" si="12"/>
        <v>1.292403914238033E-2</v>
      </c>
      <c r="L26" s="45">
        <f t="shared" si="13"/>
        <v>1.3079015380166634E-2</v>
      </c>
      <c r="M26" s="72"/>
      <c r="N26" s="72"/>
      <c r="O26" s="72"/>
    </row>
    <row r="27" spans="1:15" ht="15" x14ac:dyDescent="0.25">
      <c r="A27" s="10" t="s">
        <v>378</v>
      </c>
      <c r="B27" s="45">
        <f t="shared" si="3"/>
        <v>0.14156670990244893</v>
      </c>
      <c r="C27" s="45">
        <f t="shared" si="4"/>
        <v>0.31701029965692695</v>
      </c>
      <c r="D27" s="45">
        <f t="shared" si="5"/>
        <v>0.53881982357581792</v>
      </c>
      <c r="E27" s="45">
        <f t="shared" si="6"/>
        <v>8.688560919538646E-2</v>
      </c>
      <c r="F27" s="45">
        <f t="shared" si="7"/>
        <v>8.3465386853903131E-2</v>
      </c>
      <c r="G27" s="45">
        <f t="shared" si="8"/>
        <v>8.4990873787135199E-2</v>
      </c>
      <c r="H27" s="45">
        <f t="shared" si="9"/>
        <v>8.4947862983382999E-2</v>
      </c>
      <c r="I27" s="45">
        <f t="shared" si="10"/>
        <v>0.13881166420091429</v>
      </c>
      <c r="J27" s="45">
        <f t="shared" si="11"/>
        <v>9.5969307127282605E-2</v>
      </c>
      <c r="K27" s="45">
        <f t="shared" si="12"/>
        <v>8.5088009872450909E-2</v>
      </c>
      <c r="L27" s="45">
        <f t="shared" si="13"/>
        <v>0.10214662666497985</v>
      </c>
      <c r="M27" s="72"/>
      <c r="N27" s="72"/>
      <c r="O27" s="72"/>
    </row>
    <row r="28" spans="1:15" ht="15" x14ac:dyDescent="0.25">
      <c r="A28" s="10" t="s">
        <v>379</v>
      </c>
      <c r="B28" s="45">
        <f t="shared" si="3"/>
        <v>6.6598842673140299E-4</v>
      </c>
      <c r="C28" s="45">
        <f t="shared" si="4"/>
        <v>0</v>
      </c>
      <c r="D28" s="45">
        <f t="shared" si="5"/>
        <v>0</v>
      </c>
      <c r="E28" s="45">
        <f t="shared" si="6"/>
        <v>0</v>
      </c>
      <c r="F28" s="45">
        <f t="shared" si="7"/>
        <v>0</v>
      </c>
      <c r="G28" s="45">
        <f t="shared" si="8"/>
        <v>0.40033919045309646</v>
      </c>
      <c r="H28" s="45">
        <f t="shared" si="9"/>
        <v>0.3998367218753226</v>
      </c>
      <c r="I28" s="45">
        <f t="shared" si="10"/>
        <v>0</v>
      </c>
      <c r="J28" s="45">
        <f t="shared" si="11"/>
        <v>0</v>
      </c>
      <c r="K28" s="45">
        <f t="shared" si="12"/>
        <v>0.39896815346156406</v>
      </c>
      <c r="L28" s="45">
        <f t="shared" si="13"/>
        <v>0</v>
      </c>
      <c r="M28" s="72"/>
      <c r="N28" s="72"/>
      <c r="O28" s="72"/>
    </row>
    <row r="29" spans="1:15" ht="15" x14ac:dyDescent="0.25">
      <c r="A29" s="10" t="s">
        <v>380</v>
      </c>
      <c r="B29" s="45">
        <f t="shared" si="3"/>
        <v>0.21400234115179478</v>
      </c>
      <c r="C29" s="45">
        <f t="shared" si="4"/>
        <v>9.5716066942170358E-2</v>
      </c>
      <c r="D29" s="45">
        <f t="shared" si="5"/>
        <v>8.931344620953803E-2</v>
      </c>
      <c r="E29" s="45">
        <f t="shared" si="6"/>
        <v>9.7776658922111515E-2</v>
      </c>
      <c r="F29" s="45">
        <f t="shared" si="7"/>
        <v>0.11207894575361621</v>
      </c>
      <c r="G29" s="45">
        <f t="shared" si="8"/>
        <v>0.12835725482691476</v>
      </c>
      <c r="H29" s="45">
        <f t="shared" si="9"/>
        <v>0.12832021808421626</v>
      </c>
      <c r="I29" s="45">
        <f t="shared" si="10"/>
        <v>0.1473463516275848</v>
      </c>
      <c r="J29" s="45">
        <f t="shared" si="11"/>
        <v>0.10788622117150508</v>
      </c>
      <c r="K29" s="45">
        <f t="shared" si="12"/>
        <v>0.12831460496109207</v>
      </c>
      <c r="L29" s="45">
        <f t="shared" si="13"/>
        <v>0.27832498960799551</v>
      </c>
      <c r="M29" s="72"/>
      <c r="N29" s="72"/>
      <c r="O29" s="72"/>
    </row>
    <row r="30" spans="1:15" ht="15" x14ac:dyDescent="0.25">
      <c r="A30" s="10" t="s">
        <v>381</v>
      </c>
      <c r="B30" s="45">
        <f t="shared" si="3"/>
        <v>5.7519556732814038E-2</v>
      </c>
      <c r="C30" s="45">
        <f t="shared" si="4"/>
        <v>0.17211514411680162</v>
      </c>
      <c r="D30" s="45">
        <f t="shared" si="5"/>
        <v>4.2911693341003497E-2</v>
      </c>
      <c r="E30" s="45">
        <f t="shared" si="6"/>
        <v>5.8668750401419129E-3</v>
      </c>
      <c r="F30" s="45">
        <f t="shared" si="7"/>
        <v>0.14154377104690147</v>
      </c>
      <c r="G30" s="45">
        <f t="shared" si="8"/>
        <v>3.4576156032726998E-2</v>
      </c>
      <c r="H30" s="45">
        <f t="shared" si="9"/>
        <v>3.4583197851791161E-2</v>
      </c>
      <c r="I30" s="45">
        <f t="shared" si="10"/>
        <v>6.7761291326449299E-2</v>
      </c>
      <c r="J30" s="45">
        <f t="shared" si="11"/>
        <v>3.701934423500983E-3</v>
      </c>
      <c r="K30" s="45">
        <f t="shared" si="12"/>
        <v>3.4461150074110998E-2</v>
      </c>
      <c r="L30" s="45">
        <f t="shared" si="13"/>
        <v>0</v>
      </c>
      <c r="M30" s="72"/>
      <c r="N30" s="72"/>
      <c r="O30" s="72"/>
    </row>
    <row r="31" spans="1:15" ht="15.75" thickBot="1" x14ac:dyDescent="0.3">
      <c r="A31" s="49" t="s">
        <v>382</v>
      </c>
      <c r="B31" s="45">
        <f t="shared" si="3"/>
        <v>5.4692284157258401E-4</v>
      </c>
      <c r="C31" s="45">
        <f t="shared" si="4"/>
        <v>0</v>
      </c>
      <c r="D31" s="45">
        <f t="shared" si="5"/>
        <v>8.0231939644920952E-2</v>
      </c>
      <c r="E31" s="45">
        <f t="shared" si="6"/>
        <v>0</v>
      </c>
      <c r="F31" s="45">
        <f t="shared" si="7"/>
        <v>0</v>
      </c>
      <c r="G31" s="45">
        <f t="shared" si="8"/>
        <v>0</v>
      </c>
      <c r="H31" s="45">
        <f t="shared" si="9"/>
        <v>0</v>
      </c>
      <c r="I31" s="45">
        <f t="shared" si="10"/>
        <v>0</v>
      </c>
      <c r="J31" s="45">
        <f t="shared" si="11"/>
        <v>0</v>
      </c>
      <c r="K31" s="45">
        <f t="shared" si="12"/>
        <v>1.907253019003313E-4</v>
      </c>
      <c r="L31" s="45">
        <f t="shared" si="13"/>
        <v>0</v>
      </c>
    </row>
    <row r="32" spans="1:15" ht="15.75" thickBot="1" x14ac:dyDescent="0.3">
      <c r="A32" s="48" t="s">
        <v>367</v>
      </c>
      <c r="B32" s="74">
        <f t="shared" si="3"/>
        <v>0.62809818808219353</v>
      </c>
      <c r="C32" s="74">
        <f t="shared" si="4"/>
        <v>0.93078249767613752</v>
      </c>
      <c r="D32" s="74">
        <f t="shared" si="5"/>
        <v>0.94375202841939276</v>
      </c>
      <c r="E32" s="74">
        <f t="shared" si="6"/>
        <v>0.30163765227882949</v>
      </c>
      <c r="F32" s="74">
        <f t="shared" si="7"/>
        <v>0.78998897332958962</v>
      </c>
      <c r="G32" s="74">
        <f t="shared" si="8"/>
        <v>0.77653247927959657</v>
      </c>
      <c r="H32" s="74">
        <f t="shared" si="9"/>
        <v>0.77638119977797915</v>
      </c>
      <c r="I32" s="74">
        <f t="shared" si="10"/>
        <v>0.7900556927509389</v>
      </c>
      <c r="J32" s="74">
        <f t="shared" si="11"/>
        <v>0.52395935817851946</v>
      </c>
      <c r="K32" s="74">
        <f t="shared" si="12"/>
        <v>0.77583046530037714</v>
      </c>
      <c r="L32" s="74">
        <f t="shared" si="13"/>
        <v>0.64329489797762551</v>
      </c>
    </row>
    <row r="33" spans="1:12" ht="15" x14ac:dyDescent="0.25">
      <c r="A33" s="8" t="s">
        <v>383</v>
      </c>
      <c r="B33" s="45">
        <f t="shared" si="3"/>
        <v>0.31047596393442772</v>
      </c>
      <c r="C33" s="45">
        <f t="shared" si="4"/>
        <v>6.2867478245287878E-2</v>
      </c>
      <c r="D33" s="45">
        <f t="shared" si="5"/>
        <v>5.4325666209117031E-2</v>
      </c>
      <c r="E33" s="45">
        <f t="shared" si="6"/>
        <v>0.68441319454548677</v>
      </c>
      <c r="F33" s="45">
        <f t="shared" si="7"/>
        <v>0.15842852281665418</v>
      </c>
      <c r="G33" s="45">
        <f t="shared" si="8"/>
        <v>0.191721527062097</v>
      </c>
      <c r="H33" s="45">
        <f t="shared" si="9"/>
        <v>0.18661912912086717</v>
      </c>
      <c r="I33" s="45">
        <f t="shared" si="10"/>
        <v>0.20994430724906107</v>
      </c>
      <c r="J33" s="45">
        <f t="shared" si="11"/>
        <v>0.46710722229869439</v>
      </c>
      <c r="K33" s="45">
        <f t="shared" si="12"/>
        <v>0.18733879811585352</v>
      </c>
      <c r="L33" s="45">
        <f t="shared" si="13"/>
        <v>0.35670510202237443</v>
      </c>
    </row>
    <row r="34" spans="1:12" ht="15" x14ac:dyDescent="0.25">
      <c r="A34" s="10" t="s">
        <v>384</v>
      </c>
      <c r="B34" s="45">
        <f t="shared" si="3"/>
        <v>8.6144398593933896E-3</v>
      </c>
      <c r="C34" s="45">
        <f t="shared" si="4"/>
        <v>0</v>
      </c>
      <c r="D34" s="45">
        <f t="shared" si="5"/>
        <v>1.570895947936738E-4</v>
      </c>
      <c r="E34" s="45">
        <f t="shared" si="6"/>
        <v>9.8880400088092665E-3</v>
      </c>
      <c r="F34" s="45">
        <f t="shared" si="7"/>
        <v>0</v>
      </c>
      <c r="G34" s="45">
        <f t="shared" si="8"/>
        <v>3.1745993658306465E-2</v>
      </c>
      <c r="H34" s="45">
        <f t="shared" si="9"/>
        <v>5.2935217156761206E-3</v>
      </c>
      <c r="I34" s="45">
        <f t="shared" si="10"/>
        <v>0</v>
      </c>
      <c r="J34" s="45">
        <f t="shared" si="11"/>
        <v>6.3709255334853812E-3</v>
      </c>
      <c r="K34" s="45">
        <f t="shared" si="12"/>
        <v>5.16112409891823E-3</v>
      </c>
      <c r="L34" s="45">
        <f t="shared" si="13"/>
        <v>0</v>
      </c>
    </row>
    <row r="35" spans="1:12" ht="15.75" thickBot="1" x14ac:dyDescent="0.3">
      <c r="A35" s="46" t="s">
        <v>385</v>
      </c>
      <c r="B35" s="45">
        <f t="shared" si="3"/>
        <v>5.2811408123985326E-2</v>
      </c>
      <c r="C35" s="45">
        <f t="shared" si="4"/>
        <v>6.350024078574548E-3</v>
      </c>
      <c r="D35" s="45">
        <f t="shared" si="5"/>
        <v>1.7652157766965125E-3</v>
      </c>
      <c r="E35" s="45">
        <f t="shared" si="6"/>
        <v>4.0611131668744716E-3</v>
      </c>
      <c r="F35" s="45">
        <f t="shared" si="7"/>
        <v>5.1582503853756227E-2</v>
      </c>
      <c r="G35" s="45">
        <f t="shared" si="8"/>
        <v>0</v>
      </c>
      <c r="H35" s="45">
        <f t="shared" si="9"/>
        <v>3.1706149385477569E-2</v>
      </c>
      <c r="I35" s="45">
        <f t="shared" si="10"/>
        <v>0</v>
      </c>
      <c r="J35" s="45">
        <f t="shared" si="11"/>
        <v>2.5624939893007584E-3</v>
      </c>
      <c r="K35" s="45">
        <f t="shared" si="12"/>
        <v>3.1669612484851083E-2</v>
      </c>
      <c r="L35" s="45">
        <f t="shared" si="13"/>
        <v>0</v>
      </c>
    </row>
    <row r="36" spans="1:12" ht="15.75" thickBot="1" x14ac:dyDescent="0.3">
      <c r="A36" s="18" t="s">
        <v>368</v>
      </c>
      <c r="B36" s="74">
        <f t="shared" si="3"/>
        <v>0.37190181191780641</v>
      </c>
      <c r="C36" s="74">
        <f t="shared" si="4"/>
        <v>6.9217502323862423E-2</v>
      </c>
      <c r="D36" s="74">
        <f t="shared" si="5"/>
        <v>5.6247971580607223E-2</v>
      </c>
      <c r="E36" s="74">
        <f t="shared" si="6"/>
        <v>0.69836234772117056</v>
      </c>
      <c r="F36" s="74">
        <f t="shared" si="7"/>
        <v>0.21001102667041041</v>
      </c>
      <c r="G36" s="74">
        <f t="shared" si="8"/>
        <v>0.22346752072040346</v>
      </c>
      <c r="H36" s="74">
        <f t="shared" si="9"/>
        <v>0.22361880022202085</v>
      </c>
      <c r="I36" s="74">
        <f t="shared" si="10"/>
        <v>0.20994430724906107</v>
      </c>
      <c r="J36" s="74">
        <f t="shared" si="11"/>
        <v>0.47604064182148054</v>
      </c>
      <c r="K36" s="74">
        <f t="shared" si="12"/>
        <v>0.22416953469962284</v>
      </c>
      <c r="L36" s="74">
        <f t="shared" si="13"/>
        <v>0.35670510202237443</v>
      </c>
    </row>
    <row r="37" spans="1:12" ht="15.75" thickBot="1" x14ac:dyDescent="0.3">
      <c r="A37" s="19" t="s">
        <v>3</v>
      </c>
      <c r="B37" s="74">
        <f t="shared" si="3"/>
        <v>1</v>
      </c>
      <c r="C37" s="74">
        <f t="shared" si="4"/>
        <v>1</v>
      </c>
      <c r="D37" s="74">
        <f t="shared" si="5"/>
        <v>1</v>
      </c>
      <c r="E37" s="74">
        <f t="shared" si="6"/>
        <v>1</v>
      </c>
      <c r="F37" s="74">
        <f t="shared" si="7"/>
        <v>1</v>
      </c>
      <c r="G37" s="74">
        <f t="shared" si="8"/>
        <v>1</v>
      </c>
      <c r="H37" s="74">
        <f t="shared" si="9"/>
        <v>1</v>
      </c>
      <c r="I37" s="74">
        <f t="shared" si="10"/>
        <v>1</v>
      </c>
      <c r="J37" s="74">
        <f t="shared" si="11"/>
        <v>1</v>
      </c>
      <c r="K37" s="74">
        <f t="shared" si="12"/>
        <v>1</v>
      </c>
      <c r="L37" s="74">
        <f t="shared" si="13"/>
        <v>1</v>
      </c>
    </row>
  </sheetData>
  <mergeCells count="3">
    <mergeCell ref="A23:L23"/>
    <mergeCell ref="A2:L2"/>
    <mergeCell ref="A3:L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975F756529D5344999D0D802AAD6C9A" ma:contentTypeVersion="4" ma:contentTypeDescription="Crear nuevo documento." ma:contentTypeScope="" ma:versionID="27459195d74885395f54a37c084c0f16">
  <xsd:schema xmlns:xsd="http://www.w3.org/2001/XMLSchema" xmlns:xs="http://www.w3.org/2001/XMLSchema" xmlns:p="http://schemas.microsoft.com/office/2006/metadata/properties" xmlns:ns2="7f46df1b-c851-4487-9672-e2321d678dfc" targetNamespace="http://schemas.microsoft.com/office/2006/metadata/properties" ma:root="true" ma:fieldsID="3ce1ee72f2a1815a326f16ab0e419b7c" ns2:_="">
    <xsd:import namespace="7f46df1b-c851-4487-9672-e2321d678dfc"/>
    <xsd:element name="properties">
      <xsd:complexType>
        <xsd:sequence>
          <xsd:element name="documentManagement">
            <xsd:complexType>
              <xsd:all>
                <xsd:element ref="ns2:Descripci_x00f3_n" minOccurs="0"/>
                <xsd:element ref="ns2:Filtro" minOccurs="0"/>
                <xsd:element ref="ns2:Formato" minOccurs="0"/>
                <xsd:element ref="ns2: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46df1b-c851-4487-9672-e2321d678dfc"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Text">
          <xsd:maxLength value="255"/>
        </xsd:restriction>
      </xsd:simpleType>
    </xsd:element>
    <xsd:element name="Filtro" ma:index="9" nillable="true" ma:displayName="Filtro" ma:internalName="Filtro">
      <xsd:simpleType>
        <xsd:restriction base="dms:Text">
          <xsd:maxLength value="255"/>
        </xsd:restriction>
      </xsd:simpleType>
    </xsd:element>
    <xsd:element name="Formato" ma:index="10" nillable="true" ma:displayName="Formato" ma:default="/Style%20Library/Images/pdf.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Orden" ma:index="11" nillable="true" ma:displayName="Orden" ma:internalName="Orde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rden xmlns="7f46df1b-c851-4487-9672-e2321d678dfc">15</Orden>
    <Descripci_x00f3_n xmlns="7f46df1b-c851-4487-9672-e2321d678dfc" xsi:nil="true"/>
    <Formato xmlns="7f46df1b-c851-4487-9672-e2321d678dfc">/Style%20Library/Images/xls.svg</Formato>
    <Filtro xmlns="7f46df1b-c851-4487-9672-e2321d678dfc">COSTOS</Filtro>
  </documentManagement>
</p:properties>
</file>

<file path=customXml/itemProps1.xml><?xml version="1.0" encoding="utf-8"?>
<ds:datastoreItem xmlns:ds="http://schemas.openxmlformats.org/officeDocument/2006/customXml" ds:itemID="{90C1724D-6329-4140-ACB3-5FEFDDBE82A5}"/>
</file>

<file path=customXml/itemProps2.xml><?xml version="1.0" encoding="utf-8"?>
<ds:datastoreItem xmlns:ds="http://schemas.openxmlformats.org/officeDocument/2006/customXml" ds:itemID="{113935BE-DC36-44A1-A25B-02C5914F4ED8}"/>
</file>

<file path=customXml/itemProps3.xml><?xml version="1.0" encoding="utf-8"?>
<ds:datastoreItem xmlns:ds="http://schemas.openxmlformats.org/officeDocument/2006/customXml" ds:itemID="{0293C033-2776-4022-8FC3-6643634553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CONTENIDO</vt:lpstr>
      <vt:lpstr>EMPRESA POR TIPO DE AERONAVE</vt:lpstr>
      <vt:lpstr>Cobertura</vt:lpstr>
      <vt:lpstr>Graficas</vt:lpstr>
      <vt:lpstr>PAX Regular Nacional </vt:lpstr>
      <vt:lpstr>Carga Nacional</vt:lpstr>
      <vt:lpstr>Comercial Regional</vt:lpstr>
      <vt:lpstr>Aerotaxis</vt:lpstr>
      <vt:lpstr>Trabajos Aereos Especiales</vt:lpstr>
      <vt:lpstr>Aviación Agricola</vt:lpstr>
      <vt:lpstr>Especial de Carga</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Boletín Costos de Operación II Semestre 2017</dc:title>
  <dc:creator>Juan David Dominguez Arrieta</dc:creator>
  <cp:lastModifiedBy>Juan David Dominguez Arrieta</cp:lastModifiedBy>
  <dcterms:created xsi:type="dcterms:W3CDTF">2018-07-18T16:50:40Z</dcterms:created>
  <dcterms:modified xsi:type="dcterms:W3CDTF">2018-08-16T19:35:56Z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0x0101009975F756529D5344999D0D802AAD6C9A</vt:lpwstr>
  </property>
</Properties>
</file>